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mc:Choice Requires="x15">
      <x15ac:absPath xmlns:x15ac="http://schemas.microsoft.com/office/spreadsheetml/2010/11/ac" url="C:\Users\yamamoto\Dropbox\00_ねんりんピック\14_選手登録システム\引継ぎとシステムマニュアル\帳票サンプル\2023system\"/>
    </mc:Choice>
  </mc:AlternateContent>
  <xr:revisionPtr revIDLastSave="0" documentId="13_ncr:1_{D0F079B5-06ED-4341-8940-103BA529CA11}"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calcPr calcId="191029"/>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<sst xmlns="http://schemas.openxmlformats.org/spreadsheetml/2006/main" count="1143" uniqueCount="434">
  <si>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</si>
  <si>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</si>
  <si>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</si>
  <si>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</si>
  <si>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</si>
  <si>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</si>
  <si>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</si>
  <si>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</si>
  <si>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</si>
  <si>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</si>
  <si>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</si>
  <si>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</si>
  <si>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</si>
  <si>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</si>
  <si>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</si>
  <si>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</si>
  <si>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</si>
  <si>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</si>
  <si>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</si>
  <si>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</si>
  <si>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</si>
  <si>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</si>
  <si>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</si>
  <si>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</si>
  <si>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</si>
  <si>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</si>
  <si>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</si>
  <si>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</si>
  <si>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</si>
  <si>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</si>
  <si>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</si>
  <si>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</si>
  <si>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</si>
  <si>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</si>
  <si>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</si>
  <si>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</si>
  <si>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</si>
  <si>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</si>
  <si>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</si>
  <si>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</si>
  <si>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</si>
  <si>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</si>
  <si>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</si>
  <si>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</si>
  <si>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</si>
  <si>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</si>
  <si>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</si>
  <si>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</si>
  <si>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</si>
  <si>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</si>
  <si>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</si>
  <si>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</si>
  <si>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</si>
  <si>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</si>
  <si>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</si>
  <si>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</si>
  <si>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</si>
  <si>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</si>
  <si>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</si>
  <si>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</si>
  <si>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</si>
  <si>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</si>
  <si>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</si>
  <si>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</si>
  <si>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</si>
  <si>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</si>
  <si>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</si>
  <si>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</si>
  <si>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</si>
  <si>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</si>
  <si>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</si>
  <si>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</si>
  <si>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</si>
  <si>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</si>
  <si>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</si>
  <si>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</si>
  <si>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</si>
  <si>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</si>
  <si>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</si>
  <si>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</si>
  <si>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</si>
  <si>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</si>
  <si>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</si>
  <si>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</si>
  <si>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</si>
  <si>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</si>
  <si>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</si>
  <si>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</si>
  <si>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</si>
  <si>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</si>
  <si>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</si>
  <si>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</si>
  <si>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</si>
  <si>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</si>
  <si>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</si>
  <si>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</si>
  <si>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</si>
  <si>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</si>
  <si>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</si>
  <si>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</si>
  <si>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</si>
  <si>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</si>
  <si>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</si>
  <si>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</si>
  <si>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</si>
  <si>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</si>
  <si>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</si>
  <si>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</si>
  <si>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</si>
  <si>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</si>
  <si>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</si>
  <si>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</si>
  <si>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</si>
  <si>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</si>
  <si>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</si>
  <si>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</si>
  <si>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</si>
  <si>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</si>
  <si>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</si>
  <si>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</si>
  <si>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</si>
  <si>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</si>
  <si>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</si>
  <si>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</si>
  <si>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</si>
  <si>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</si>
  <si>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</si>
  <si>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</si>
  <si>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</si>
  <si>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</si>
  <si>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</si>
  <si>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</si>
  <si>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</si>
  <si>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</si>
  <si>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</si>
  <si>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</si>
  <si>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</si>
  <si>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</si>
  <si>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</si>
  <si>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</si>
  <si>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</si>
  <si>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</si>
  <si>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</si>
  <si>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</si>
  <si>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</si>
  <si>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</si>
  <si>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</si>
  <si>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</si>
  <si>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</si>
  <si>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</si>
  <si>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</si>
  <si>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</si>
  <si>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</si>
  <si>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</si>
  <si>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</si>
  <si>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</si>
  <si>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</si>
  <si>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</si>
  <si>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</si>
  <si>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</si>
  <si>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</si>
  <si>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</si>
  <si>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</si>
  <si>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</si>
  <si>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</si>
  <si>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</si>
  <si>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</si>
  <si>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</si>
  <si>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</si>
  <si>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</si>
  <si>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</si>
  <si>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</si>
  <si>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</si>
  <si>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</si>
  <si>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</si>
  <si>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</si>
  <si>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</si>
  <si>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</si>
  <si>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</si>
  <si>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</si>
  <si>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</si>
  <si>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</si>
  <si>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</si>
  <si>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</si>
  <si>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</si>
  <si>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</si>
  <si>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</si>
  <si>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</si>
  <si>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</si>
  <si>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</si>
  <si>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</si>
  <si>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</si>
  <si>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</si>
  <si>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</si>
  <si>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</si>
  <si>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</si>
  <si>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</si>
  <si>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</si>
  <si>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</si>
  <si>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</si>
  <si>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</si>
  <si>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</si>
  <si>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</si>
  <si>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</si>
  <si>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</si>
  <si>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</si>
  <si>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</si>
  <si>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</si>
  <si>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</si>
  <si>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</si>
  <si>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</si>
  <si>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</si>
  <si>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</si>
  <si>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</si>
  <si>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</si>
  <si>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</si>
  <si>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</si>
  <si>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</si>
  <si>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</si>
  <si>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</si>
  <si>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</si>
  <si>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</si>
  <si>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</si>
  <si>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</si>
  <si>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</si>
  <si>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</si>
  <si>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</si>
  <si>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</si>
  <si>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</si>
  <si>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</si>
  <si>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</si>
  <si>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</si>
  <si>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</si>
  <si>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</si>
  <si>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</si>
  <si>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</si>
  <si>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</si>
  <si>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</si>
  <si>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</si>
  <si>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</si>
  <si>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</si>
  <si>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</si>
  <si>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</si>
  <si>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</si>
  <si>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</si>
  <si>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</si>
  <si>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</si>
  <si>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</si>
  <si>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</si>
  <si>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</si>
  <si>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</si>
  <si>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</si>
  <si>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</si>
  <si>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</si>
  <si>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</si>
  <si>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</si>
  <si>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</si>
  <si>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</si>
  <si>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</si>
  <si>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</si>
  <si>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</si>
  <si>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</si>
  <si>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</si>
  <si>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</si>
  <si>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</si>
  <si>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</si>
  <si>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</si>
  <si>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</si>
  <si>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</si>
  <si>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</si>
  <si>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</si>
  <si>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</si>
  <si>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</si>
  <si>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</si>
  <si>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</si>
  <si>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</si>
  <si>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</si>
  <si>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</si>
  <si>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</si>
  <si>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</si>
  <si>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</si>
  <si>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</si>
  <si>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</si>
  <si>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</si>
  <si>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</si>
  <si>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</si>
  <si>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</si>
  <si>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</si>
  <si>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</si>
  <si>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</si>
  <si>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</si>
  <si>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</si>
  <si>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</si>
  <si>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</si>
  <si>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</si>
  <si>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</si>
  <si>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</si>
  <si>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</si>
  <si>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</si>
  <si>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</si>
  <si>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</si>
  <si>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</si>
  <si>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</si>
  <si>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</si>
  <si>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</si>
  <si>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</si>
  <si>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</si>
  <si>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</si>
  <si>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</si>
  <si>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</si>
  <si>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</si>
  <si>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</si>
  <si>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</si>
  <si>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</si>
  <si>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</si>
  <si>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</si>
  <si>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</si>
  <si>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</si>
  <si>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</si>
  <si>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</si>
  <si>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</si>
  <si>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</si>
  <si>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</si>
  <si>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</si>
  <si>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</si>
  <si>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</si>
  <si>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</si>
  <si>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</si>
  <si>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</si>
  <si>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</si>
  <si>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</si>
  <si>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</si>
  <si>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</si>
  <si>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</si>
  <si>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</si>
  <si>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</si>
  <si>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</si>
  <si>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</si>
  <si>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</si>
  <si>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</si>
  <si>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</si>
  <si>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</si>
  <si>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</si>
  <si>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</si>
  <si>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</si>
  <si>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</si>
  <si>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</si>
  <si>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</si>
  <si>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</si>
  <si>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</si>
  <si>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</si>
  <si>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</si>
  <si>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</si>
  <si>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</si>
  <si>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</si>
  <si>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</si>
  <si>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</si>
  <si>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</si>
  <si>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</si>
  <si>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</si>
  <si>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</si>
  <si>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</si>
  <si>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</si>
  <si>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</si>
  <si>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</si>
  <si>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</si>
  <si>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</si>
  <si>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</si>
  <si>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</si>
  <si>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</si>
  <si>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</si>
  <si>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</si>
  <si>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</si>
  <si>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</si>
  <si>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</si>
  <si>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</si>
  <si>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</si>
  <si>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</si>
  <si>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</si>
  <si>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</si>
  <si>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</si>
  <si>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</si>
  <si>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</si>
  <si>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</si>
  <si>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</si>
  <si>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</si>
  <si>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</si>
  <si>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</si>
  <si>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</si>
  <si>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</si>
  <si>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</si>
  <si>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</si>
  <si>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</si>
  <si>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</si>
  <si>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</si>
  <si>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</si>
  <si>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</si>
  <si>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</si>
  <si>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</si>
  <si>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</si>
  <si>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</si>
  <si>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</si>
  <si>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</si>
  <si>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</si>
  <si>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</si>
  <si>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</si>
  <si>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</si>
  <si>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</si>
  <si>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</si>
  <si>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</si>
  <si>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</si>
  <si>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</si>
  <si>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</si>
  <si>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</si>
  <si>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太極拳</t>
  </si>
  <si>
    <t>東武トップツアーズ株式会社静岡支店（公益財団法人しずおか健康長寿財団委託業者）</t>
  </si>
  <si>
    <t>050</t>
  </si>
  <si>
    <t>9001</t>
  </si>
  <si>
    <t>9697</t>
  </si>
  <si>
    <t>054</t>
  </si>
  <si>
    <t>252</t>
  </si>
  <si>
    <t>9509</t>
  </si>
  <si>
    <t>070</t>
  </si>
  <si>
    <t>4349</t>
  </si>
  <si>
    <t>3370</t>
  </si>
  <si>
    <t>shizuoka@tobutoptours.co.jp</t>
  </si>
  <si>
    <t>420</t>
  </si>
  <si>
    <t>0859</t>
  </si>
  <si>
    <t>小川</t>
  </si>
  <si>
    <t>美笛</t>
  </si>
  <si>
    <t>オガワ</t>
  </si>
  <si>
    <t>ミテキ</t>
  </si>
  <si>
    <t>葵区栄町3-1</t>
  </si>
  <si>
    <t>あいおいニッセイ同和損保静岡第一ビル10F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</si>
</sst>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1">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8" xfId="0" applyNumberFormat="1" applyFont="1" applyFill="1" applyBorder="1" applyAlignment="1" applyProtection="1">
      <alignment horizontal="left" vertical="center"/>
      <protection locked="0"/>
    </xf>
    <xf numFmtId="49" fontId="7" fillId="2" borderId="21"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21" xfId="0" applyFont="1" applyBorder="1" applyAlignment="1">
      <alignment vertical="center" wrapText="1"/>
    </xf>
    <xf numFmtId="0" fontId="7" fillId="0" borderId="55" xfId="0" applyFont="1" applyBorder="1">
      <alignment vertical="center"/>
    </xf>
    <xf numFmtId="0" fontId="7" fillId="0" borderId="122" xfId="0" applyFont="1" applyBorder="1">
      <alignment vertical="center"/>
    </xf>
    <xf numFmtId="0" fontId="7" fillId="0" borderId="123" xfId="0" applyFont="1" applyBorder="1">
      <alignment vertical="center"/>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0" fontId="7" fillId="0" borderId="121"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41"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shrinkToFit="1"/>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2"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15" fillId="14" borderId="0" xfId="0" applyFont="1" applyFill="1" applyAlignment="1">
      <alignment vertical="center" shrinkToFit="1"/>
    </xf>
    <xf numFmtId="0" fontId="0" fillId="0" borderId="0" xfId="0" applyAlignment="1">
      <alignment vertical="center" shrinkToFit="1"/>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49" fontId="7" fillId="4" borderId="120" xfId="0" applyNumberFormat="1" applyFont="1" applyFill="1" applyBorder="1" applyAlignment="1" applyProtection="1">
      <alignment horizontal="center" vertical="top"/>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4" borderId="119"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7" fillId="0" borderId="75" xfId="0" applyFont="1" applyBorder="1" applyAlignment="1">
      <alignment horizontal="center" vertical="center" textRotation="255" shrinkToFit="1"/>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4" fillId="0" borderId="6"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64" xfId="0" applyFont="1" applyBorder="1" applyAlignment="1">
      <alignment vertical="center"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58" xfId="0" applyFont="1" applyBorder="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154" xfId="0"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49" fontId="7" fillId="4" borderId="66" xfId="0" applyNumberFormat="1" applyFont="1" applyFill="1" applyBorder="1" applyAlignment="1" applyProtection="1">
      <alignment horizontal="center" vertical="center" shrinkToFit="1"/>
      <protection locked="0"/>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8" borderId="99" xfId="0" applyNumberFormat="1" applyFont="1" applyFill="1" applyBorder="1" applyAlignment="1">
      <alignment horizontal="center" vertical="center" shrinkToFit="1"/>
    </xf>
    <xf numFmtId="49" fontId="7" fillId="8" borderId="100" xfId="0" applyNumberFormat="1" applyFont="1" applyFill="1" applyBorder="1" applyAlignment="1">
      <alignment horizontal="center" vertical="center" shrinkToFit="1"/>
    </xf>
    <xf numFmtId="49" fontId="7" fillId="4" borderId="107"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6" xfId="0" applyNumberFormat="1" applyFont="1" applyFill="1" applyBorder="1" applyAlignment="1">
      <alignment horizontal="center" vertical="center" shrinkToFit="1"/>
    </xf>
    <xf numFmtId="49" fontId="7" fillId="4" borderId="108" xfId="0" applyNumberFormat="1" applyFont="1" applyFill="1" applyBorder="1" applyAlignment="1" applyProtection="1">
      <alignment horizontal="center" vertical="center" shrinkToFit="1"/>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57"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6" fillId="0" borderId="55" xfId="0" applyFont="1" applyBorder="1" applyAlignment="1">
      <alignment horizontal="center" vertical="center" wrapText="1"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0" fontId="6" fillId="0" borderId="6" xfId="0" applyFont="1" applyBorder="1" applyAlignment="1">
      <alignment vertical="center" shrinkToFit="1"/>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0" fillId="0" borderId="0" xfId="0"/>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 Id="rId6" Target="../customXml/item1.xml" Type="http://schemas.openxmlformats.org/officeDocument/2006/relationships/customXml"/>
<Relationship Id="rId7" Target="../customXml/item2.xml" Type="http://schemas.openxmlformats.org/officeDocument/2006/relationships/customXml"/>
<Relationship Id="rId8" Target="../customXml/item3.xml" Type="http://schemas.openxmlformats.org/officeDocument/2006/relationships/customXml"/>
</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223"/>
  <sheetViews>
    <sheetView tabSelected="1" topLeftCell="B2" zoomScale="75" zoomScaleNormal="75" workbookViewId="0">
      <selection activeCell="E5" sqref="E5"/>
    </sheetView>
  </sheetViews>
  <sheetFormatPr defaultColWidth="8.875" defaultRowHeight="13.5"/>
  <cols>
    <col min="1" max="1" customWidth="true" hidden="true" style="66" width="5.0" collapsed="false"/>
    <col min="2" max="2" customWidth="true" style="66" width="3.875" collapsed="false"/>
    <col min="3" max="6" customWidth="true" style="66" width="10.625" collapsed="false"/>
    <col min="7" max="11" customWidth="true" style="66" width="5.125" collapsed="false"/>
    <col min="12" max="12" customWidth="true" style="66" width="8.125" collapsed="false"/>
    <col min="13" max="14" customWidth="true" style="66" width="5.125" collapsed="false"/>
    <col min="15" max="16" customWidth="true" style="66" width="2.875" collapsed="false"/>
    <col min="17" max="17" customWidth="true" style="66" width="5.125" collapsed="false"/>
    <col min="18" max="19" customWidth="true" style="66" width="2.875" collapsed="false"/>
    <col min="20" max="53" customWidth="true" style="66" width="5.125" collapsed="false"/>
    <col min="54" max="54" customWidth="true" style="83" width="5.125" collapsed="false"/>
    <col min="55" max="64" customWidth="true" style="66" width="5.125" collapsed="false"/>
    <col min="65" max="65" customWidth="true" style="66" width="11.875" collapsed="false"/>
    <col min="66" max="66" bestFit="true" customWidth="true" style="66" width="13.625" collapsed="false"/>
    <col min="67" max="67" customWidth="true" style="66" width="15.125" collapsed="false"/>
    <col min="68" max="68" customWidth="true" style="66" width="25.125" collapsed="false"/>
    <col min="69" max="69" customWidth="true" style="66" width="58.5" collapsed="false"/>
    <col min="70" max="70" customWidth="true" style="66" width="58.125" collapsed="false"/>
    <col min="71" max="71" customWidth="true" hidden="true" width="9.625" collapsed="false"/>
    <col min="72" max="72" customWidth="true" hidden="true" width="15.625" collapsed="false"/>
    <col min="73" max="73" customWidth="true" hidden="true" width="11.375" collapsed="false"/>
    <col min="74" max="74" customWidth="true" hidden="true" width="12.0" collapsed="false"/>
    <col min="75" max="75" customWidth="true" width="37.75" collapsed="false"/>
    <col min="76" max="76" customWidth="true" width="9.25" collapsed="false"/>
    <col min="77" max="77" customWidth="true" width="18.0" collapsed="false"/>
    <col min="78" max="83" customWidth="true" width="9.25" collapsed="false"/>
    <col min="84" max="85" customWidth="true" hidden="true" width="23.375" collapsed="false"/>
    <col min="86" max="86" customWidth="true" hidden="true" width="22.625" collapsed="false"/>
    <col min="87" max="88" customWidth="true" hidden="true" width="12.0" collapsed="false"/>
    <col min="89" max="89" customWidth="true" hidden="true" width="21.875" collapsed="false"/>
    <col min="90" max="92" customWidth="true" hidden="true" width="9.25" collapsed="false"/>
    <col min="93" max="94" customWidth="true" hidden="true" width="12.125" collapsed="false"/>
    <col min="95" max="96" customWidth="true" hidden="true" width="10.75" collapsed="false"/>
    <col min="97" max="97" customWidth="true" hidden="true" width="13.875" collapsed="false"/>
    <col min="98" max="98" customWidth="true" hidden="true" width="9.25" collapsed="false"/>
    <col min="99" max="99" customWidth="true" hidden="true" width="24.5" collapsed="false"/>
    <col min="100" max="100" customWidth="true" hidden="true" width="24.0" collapsed="false"/>
    <col min="101" max="104" customWidth="true" hidden="true" width="9.25" collapsed="false"/>
    <col min="105" max="105" customWidth="true" hidden="true" width="27.0" collapsed="false"/>
    <col min="106" max="106" customWidth="true" hidden="true" width="20.25" collapsed="false"/>
    <col min="107" max="107" customWidth="true" hidden="true" width="27.0" collapsed="false"/>
    <col min="108" max="108" customWidth="true" hidden="true" width="10.625" collapsed="false"/>
    <col min="109" max="109" customWidth="true" hidden="true" width="9.25" collapsed="false"/>
    <col min="110" max="110" customWidth="true" hidden="true" width="49.625" collapsed="false"/>
    <col min="111" max="111" customWidth="true" hidden="true" width="12.625" collapsed="false"/>
    <col min="112" max="112" customWidth="true" hidden="true" width="9.375" collapsed="false"/>
    <col min="113" max="113" customWidth="true" hidden="true" width="49.625" collapsed="false"/>
    <col min="114" max="114" customWidth="true" hidden="true" width="12.625" collapsed="false"/>
    <col min="115" max="116" customWidth="true" hidden="true" width="14.25" collapsed="false"/>
    <col min="117" max="117" customWidth="true" hidden="true" width="15.0" collapsed="false"/>
    <col min="118" max="118" customWidth="true" hidden="true" width="13.875" collapsed="false"/>
    <col min="119" max="119" customWidth="true" hidden="true" width="25.0" collapsed="false"/>
    <col min="120" max="120" customWidth="true" hidden="true" width="12.125" collapsed="false"/>
    <col min="121" max="122" customWidth="true" hidden="true" width="13.125" collapsed="false"/>
    <col min="123" max="123" customWidth="true" hidden="true" width="9.25" collapsed="false"/>
    <col min="124" max="124" customWidth="true" hidden="true" width="13.25" collapsed="false"/>
    <col min="125" max="125" customWidth="true" hidden="true" width="11.125" collapsed="false"/>
    <col min="126" max="126" customWidth="true" hidden="true" width="17.625" collapsed="false"/>
    <col min="127" max="130" customWidth="true" hidden="true" width="8.0" collapsed="false"/>
    <col min="131" max="131" customWidth="true" hidden="true" width="9.75" collapsed="false"/>
    <col min="132" max="132" customWidth="true" hidden="true" width="16.125" collapsed="false"/>
    <col min="133" max="134" customWidth="true" hidden="true" width="13.5" collapsed="false"/>
    <col min="135" max="135" customWidth="true" hidden="true" width="9.25" collapsed="false"/>
    <col min="136" max="136" customWidth="true" hidden="true" width="27.5" collapsed="false"/>
    <col min="137" max="138" customWidth="true" hidden="true" width="13.5" collapsed="false"/>
    <col min="139" max="139" customWidth="true" hidden="true" width="20.875" collapsed="false"/>
    <col min="140" max="140" customWidth="true" hidden="true" width="17.375" collapsed="false"/>
    <col min="141" max="141" customWidth="true" hidden="true" width="22.75" collapsed="false"/>
    <col min="142" max="142" customWidth="true" hidden="true" width="23.25" collapsed="false"/>
    <col min="143" max="143" customWidth="true" hidden="true" width="30.0" collapsed="false"/>
    <col min="144" max="147" customWidth="true" hidden="true" width="12.25" collapsed="false"/>
    <col min="148" max="148" customWidth="true" hidden="true" width="11.375" collapsed="false"/>
    <col min="149" max="150" customWidth="true" hidden="true" width="22.75" collapsed="false"/>
    <col min="151" max="151" customWidth="true" hidden="true" width="69.375" collapsed="false"/>
    <col min="152" max="16384" style="66" width="8.875" collapsed="false"/>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533" t="s">
        <v>222</v>
      </c>
      <c r="C3" s="534"/>
      <c r="D3" s="212" t="str">
        <f>"C"&amp;IF($R$7&lt;10,"00"&amp;$R$7,"0"&amp;$R$7)</f>
        <v>C0</v>
      </c>
      <c r="L3" s="331" t="s">
        <v>320</v>
      </c>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213"/>
      <c r="BB3" s="214"/>
    </row>
    <row r="4" spans="1:151" customFormat="1" ht="19.5" customHeight="1">
      <c r="A4">
        <v>3</v>
      </c>
      <c r="B4" s="211" t="s">
        <v>1</v>
      </c>
      <c r="BB4" s="214"/>
    </row>
    <row r="5" spans="1:151" ht="18.75" customHeight="1">
      <c r="A5" s="66">
        <v>4</v>
      </c>
      <c r="B5" s="503" t="s">
        <v>2</v>
      </c>
      <c r="C5" s="503"/>
      <c r="D5" s="215" t="s">
        <v>358</v>
      </c>
      <c r="E5" s="129"/>
      <c r="F5" s="215" t="s">
        <v>3</v>
      </c>
      <c r="G5" s="504"/>
      <c r="H5" s="504"/>
      <c r="I5" s="546" t="s">
        <v>4</v>
      </c>
      <c r="J5" s="546"/>
      <c r="L5" s="67"/>
    </row>
    <row r="6" spans="1:151" customFormat="1">
      <c r="A6">
        <v>5</v>
      </c>
      <c r="BB6" s="214"/>
    </row>
    <row r="7" spans="1:151" ht="24.75" customHeight="1">
      <c r="A7" s="66">
        <v>6</v>
      </c>
      <c r="B7" s="371" t="s">
        <v>5</v>
      </c>
      <c r="C7" s="371"/>
      <c r="D7" s="210" t="n">
        <f>IF(I7="","",VLOOKUP(I7,C145:D211,2,FALSE))</f>
        <v>56.0</v>
      </c>
      <c r="E7" s="371" t="s">
        <v>362</v>
      </c>
      <c r="F7" s="371"/>
      <c r="G7" s="532"/>
      <c r="H7" s="532"/>
      <c r="I7" s="371" t="s">
        <v>61</v>
      </c>
      <c r="J7" s="371"/>
      <c r="K7" s="371"/>
      <c r="L7" s="371"/>
      <c r="M7" s="371"/>
      <c r="N7" s="371" t="s">
        <v>73</v>
      </c>
      <c r="O7" s="371"/>
      <c r="P7" s="371"/>
      <c r="Q7" s="371"/>
      <c r="R7" s="371" t="str">
        <f>IF(Y7="","",VLOOKUP(Y7,E142:F180,2,FALSE))</f>
        <v>18</v>
      </c>
      <c r="S7" s="371"/>
      <c r="T7" s="371"/>
      <c r="U7" s="371"/>
      <c r="V7" s="371" t="s">
        <v>76</v>
      </c>
      <c r="W7" s="371"/>
      <c r="X7" s="371"/>
      <c r="Y7" s="371" t="s">
        <v>414</v>
      </c>
      <c r="Z7" s="371"/>
      <c r="AA7" s="371"/>
      <c r="AB7" s="371"/>
      <c r="AC7" s="371"/>
      <c r="AD7" s="371"/>
      <c r="AE7" s="371"/>
      <c r="AF7" s="371"/>
      <c r="AG7" s="371"/>
    </row>
    <row r="8" spans="1:151">
      <c r="A8" s="66">
        <v>7</v>
      </c>
    </row>
    <row r="9" spans="1:151" ht="22.5" customHeight="1">
      <c r="A9" s="66">
        <v>8</v>
      </c>
      <c r="B9" s="518" t="s">
        <v>84</v>
      </c>
      <c r="C9" s="201" t="s">
        <v>85</v>
      </c>
      <c r="D9" s="537" t="s">
        <v>430</v>
      </c>
      <c r="E9" s="537"/>
      <c r="F9" s="537" t="s">
        <v>431</v>
      </c>
      <c r="G9" s="537"/>
      <c r="H9" s="541"/>
      <c r="I9" s="516" t="s">
        <v>89</v>
      </c>
      <c r="J9" s="517"/>
      <c r="K9" s="517"/>
      <c r="L9" s="517"/>
      <c r="M9" s="517"/>
      <c r="N9" s="543" t="s">
        <v>416</v>
      </c>
      <c r="O9" s="468"/>
      <c r="P9" s="199" t="s">
        <v>95</v>
      </c>
      <c r="Q9" s="467" t="s">
        <v>417</v>
      </c>
      <c r="R9" s="468"/>
      <c r="S9" s="199" t="s">
        <v>95</v>
      </c>
      <c r="T9" s="467" t="s">
        <v>418</v>
      </c>
      <c r="U9" s="542"/>
      <c r="V9" s="399" t="s">
        <v>102</v>
      </c>
      <c r="W9" s="400"/>
      <c r="X9" s="401"/>
      <c r="Y9" s="205" t="s">
        <v>101</v>
      </c>
      <c r="Z9" s="457" t="s">
        <v>426</v>
      </c>
      <c r="AA9" s="458"/>
      <c r="AB9" s="206" t="s">
        <v>95</v>
      </c>
      <c r="AC9" s="372" t="s">
        <v>427</v>
      </c>
      <c r="AD9" s="373"/>
      <c r="AE9" s="68"/>
      <c r="AF9" s="68"/>
      <c r="AG9" s="69"/>
      <c r="AH9" s="69"/>
      <c r="AI9" s="69"/>
      <c r="AJ9" s="69"/>
      <c r="AK9" s="69"/>
      <c r="AL9" s="69"/>
      <c r="AM9" s="69"/>
      <c r="AN9" s="69"/>
      <c r="AO9" s="69"/>
      <c r="AQ9" s="377" t="s">
        <v>316</v>
      </c>
      <c r="AR9" s="377"/>
      <c r="AS9" s="377"/>
      <c r="AT9" s="377"/>
      <c r="AU9" s="377"/>
      <c r="AV9" s="377"/>
      <c r="AW9" s="377"/>
      <c r="AX9" s="377"/>
      <c r="AY9" s="377"/>
      <c r="AZ9" s="377"/>
      <c r="BA9" s="377"/>
      <c r="BB9" s="377"/>
      <c r="BC9" s="377"/>
      <c r="BD9" s="377"/>
      <c r="BE9" s="377"/>
      <c r="BF9" s="377"/>
      <c r="BG9" s="377"/>
      <c r="BH9" s="377"/>
      <c r="BI9" s="377"/>
      <c r="BJ9" s="377"/>
      <c r="BK9" s="377"/>
      <c r="BM9" s="219" t="s">
        <v>102</v>
      </c>
      <c r="BN9" s="219" t="str">
        <f>Z9&amp;AB9&amp;AC9</f>
        <v>-</v>
      </c>
    </row>
    <row r="10" spans="1:151" ht="22.5" customHeight="1">
      <c r="A10" s="66">
        <v>9</v>
      </c>
      <c r="B10" s="519"/>
      <c r="C10" s="202" t="s">
        <v>86</v>
      </c>
      <c r="D10" s="524" t="s">
        <v>428</v>
      </c>
      <c r="E10" s="524"/>
      <c r="F10" s="524" t="s">
        <v>429</v>
      </c>
      <c r="G10" s="524"/>
      <c r="H10" s="524"/>
      <c r="I10" s="516" t="s">
        <v>90</v>
      </c>
      <c r="J10" s="517"/>
      <c r="K10" s="517"/>
      <c r="L10" s="517"/>
      <c r="M10" s="517"/>
      <c r="N10" s="543"/>
      <c r="O10" s="544"/>
      <c r="P10" s="544"/>
      <c r="Q10" s="544"/>
      <c r="R10" s="544"/>
      <c r="S10" s="544"/>
      <c r="T10" s="544"/>
      <c r="U10" s="471"/>
      <c r="V10" s="384" t="s">
        <v>100</v>
      </c>
      <c r="W10" s="379"/>
      <c r="X10" s="380"/>
      <c r="Y10" s="463" t="s">
        <v>99</v>
      </c>
      <c r="Z10" s="464"/>
      <c r="AA10" s="464"/>
      <c r="AB10" s="456" t="s">
        <v>27</v>
      </c>
      <c r="AC10" s="456"/>
      <c r="AD10" s="456"/>
      <c r="AE10" s="207"/>
      <c r="AF10" s="208"/>
      <c r="AG10" s="208"/>
      <c r="AH10" s="208"/>
      <c r="AI10" s="208"/>
      <c r="AJ10" s="208"/>
      <c r="AK10" s="208"/>
      <c r="AL10" s="208"/>
      <c r="AM10" s="208"/>
      <c r="AN10" s="208"/>
      <c r="AO10" s="209"/>
      <c r="AQ10" s="378" t="s">
        <v>103</v>
      </c>
      <c r="AR10" s="379"/>
      <c r="AS10" s="379"/>
      <c r="AT10" s="380"/>
      <c r="AU10" s="441" t="s">
        <v>108</v>
      </c>
      <c r="AV10" s="442"/>
      <c r="AW10" s="442"/>
      <c r="AX10" s="442"/>
      <c r="AY10" s="442"/>
      <c r="AZ10" s="442"/>
      <c r="BA10" s="442"/>
      <c r="BB10" s="442"/>
      <c r="BC10" s="442"/>
      <c r="BD10" s="442"/>
      <c r="BE10" s="442"/>
      <c r="BF10" s="442"/>
      <c r="BG10" s="442"/>
      <c r="BH10" s="443"/>
      <c r="BI10" s="378" t="s">
        <v>104</v>
      </c>
      <c r="BJ10" s="379"/>
      <c r="BK10" s="380"/>
      <c r="BM10" s="219" t="s">
        <v>217</v>
      </c>
      <c r="BN10" s="219" t="str">
        <f>N9&amp;P9&amp;Q9&amp;S9&amp;T9</f>
        <v>--</v>
      </c>
    </row>
    <row r="11" spans="1:151" ht="22.5" customHeight="1" thickBot="1">
      <c r="A11" s="66">
        <v>10</v>
      </c>
      <c r="B11" s="519"/>
      <c r="C11" s="537" t="s">
        <v>87</v>
      </c>
      <c r="D11" s="539" t="s">
        <v>415</v>
      </c>
      <c r="E11" s="539"/>
      <c r="F11" s="539"/>
      <c r="G11" s="539"/>
      <c r="H11" s="539"/>
      <c r="I11" s="516" t="s">
        <v>91</v>
      </c>
      <c r="J11" s="517"/>
      <c r="K11" s="517"/>
      <c r="L11" s="517"/>
      <c r="M11" s="517"/>
      <c r="N11" s="543" t="s">
        <v>419</v>
      </c>
      <c r="O11" s="468"/>
      <c r="P11" s="200" t="s">
        <v>95</v>
      </c>
      <c r="Q11" s="467" t="s">
        <v>420</v>
      </c>
      <c r="R11" s="468"/>
      <c r="S11" s="200" t="s">
        <v>95</v>
      </c>
      <c r="T11" s="467" t="s">
        <v>421</v>
      </c>
      <c r="U11" s="471"/>
      <c r="V11" s="385"/>
      <c r="W11" s="386"/>
      <c r="X11" s="387"/>
      <c r="Y11" s="418" t="s">
        <v>98</v>
      </c>
      <c r="Z11" s="419"/>
      <c r="AA11" s="419"/>
      <c r="AB11" s="459" t="s">
        <v>61</v>
      </c>
      <c r="AC11" s="460"/>
      <c r="AD11" s="460"/>
      <c r="AE11" s="460"/>
      <c r="AF11" s="460"/>
      <c r="AG11" s="460"/>
      <c r="AH11" s="460"/>
      <c r="AI11" s="460"/>
      <c r="AJ11" s="460"/>
      <c r="AK11" s="460"/>
      <c r="AL11" s="461"/>
      <c r="AM11" s="461"/>
      <c r="AN11" s="461"/>
      <c r="AO11" s="462"/>
      <c r="AQ11" s="391"/>
      <c r="AR11" s="389"/>
      <c r="AS11" s="389"/>
      <c r="AT11" s="390"/>
      <c r="AU11" s="378" t="s">
        <v>105</v>
      </c>
      <c r="AV11" s="379"/>
      <c r="AW11" s="379"/>
      <c r="AX11" s="379"/>
      <c r="AY11" s="398"/>
      <c r="AZ11" s="384" t="s">
        <v>106</v>
      </c>
      <c r="BA11" s="379"/>
      <c r="BB11" s="379"/>
      <c r="BC11" s="379"/>
      <c r="BD11" s="398"/>
      <c r="BE11" s="384" t="s">
        <v>107</v>
      </c>
      <c r="BF11" s="379"/>
      <c r="BG11" s="379"/>
      <c r="BH11" s="380"/>
      <c r="BI11" s="381"/>
      <c r="BJ11" s="382"/>
      <c r="BK11" s="383"/>
      <c r="BM11" s="220" t="s">
        <v>91</v>
      </c>
      <c r="BN11" s="220" t="str">
        <f>N11&amp;P11&amp;Q11&amp;S11&amp;T11</f>
        <v>--</v>
      </c>
    </row>
    <row r="12" spans="1:151" ht="22.5" customHeight="1" thickBot="1">
      <c r="A12" s="66">
        <v>11</v>
      </c>
      <c r="B12" s="519"/>
      <c r="C12" s="538"/>
      <c r="D12" s="540"/>
      <c r="E12" s="540"/>
      <c r="F12" s="540"/>
      <c r="G12" s="540"/>
      <c r="H12" s="540"/>
      <c r="I12" s="516" t="s">
        <v>92</v>
      </c>
      <c r="J12" s="517"/>
      <c r="K12" s="517"/>
      <c r="L12" s="517"/>
      <c r="M12" s="517"/>
      <c r="N12" s="545" t="s">
        <v>422</v>
      </c>
      <c r="O12" s="470"/>
      <c r="P12" s="204" t="s">
        <v>95</v>
      </c>
      <c r="Q12" s="469" t="s">
        <v>423</v>
      </c>
      <c r="R12" s="470"/>
      <c r="S12" s="204" t="s">
        <v>95</v>
      </c>
      <c r="T12" s="469" t="s">
        <v>424</v>
      </c>
      <c r="U12" s="472"/>
      <c r="V12" s="385"/>
      <c r="W12" s="386"/>
      <c r="X12" s="387"/>
      <c r="Y12" s="418" t="s">
        <v>97</v>
      </c>
      <c r="Z12" s="419"/>
      <c r="AA12" s="419"/>
      <c r="AB12" s="459" t="s">
        <v>432</v>
      </c>
      <c r="AC12" s="460"/>
      <c r="AD12" s="460"/>
      <c r="AE12" s="460"/>
      <c r="AF12" s="460"/>
      <c r="AG12" s="460"/>
      <c r="AH12" s="460"/>
      <c r="AI12" s="460"/>
      <c r="AJ12" s="460"/>
      <c r="AK12" s="460"/>
      <c r="AL12" s="461"/>
      <c r="AM12" s="461"/>
      <c r="AN12" s="461"/>
      <c r="AO12" s="462"/>
      <c r="AQ12" s="454" t="s">
        <v>359</v>
      </c>
      <c r="AR12" s="455"/>
      <c r="AS12" s="455"/>
      <c r="AT12" s="455"/>
      <c r="AU12" s="130"/>
      <c r="AV12" s="374" t="str">
        <f>IF(ISNA(VLOOKUP(AU12,$AU$145:$AV$171,2,FALSE)),"",VLOOKUP(AU12,$AU$145:$AV$171,2,FALSE))</f>
        <v/>
      </c>
      <c r="AW12" s="375"/>
      <c r="AX12" s="375"/>
      <c r="AY12" s="376"/>
      <c r="AZ12" s="130"/>
      <c r="BA12" s="374" t="str">
        <f>IF(ISNA(VLOOKUP(AZ12,$AU$145:$AV$171,2,FALSE)),"",VLOOKUP(AZ12,$AU$145:$AV$171,2,FALSE))</f>
        <v/>
      </c>
      <c r="BB12" s="375"/>
      <c r="BC12" s="375"/>
      <c r="BD12" s="375"/>
      <c r="BE12" s="130"/>
      <c r="BF12" s="374" t="str">
        <f>IF(ISNA(VLOOKUP(BE12,$AU$145:$AV$170,2,FALSE)),"",VLOOKUP(BE12,$AU$145:$AV$170,2,FALSE))</f>
        <v/>
      </c>
      <c r="BG12" s="375"/>
      <c r="BH12" s="376"/>
      <c r="BI12" s="438"/>
      <c r="BJ12" s="439"/>
      <c r="BK12" s="440"/>
      <c r="BM12" s="219" t="s">
        <v>218</v>
      </c>
      <c r="BN12" s="219" t="str">
        <f>N12&amp;P12&amp;Q12&amp;S12&amp;T12</f>
        <v>--</v>
      </c>
    </row>
    <row r="13" spans="1:151" ht="22.5" customHeight="1" thickBot="1">
      <c r="A13" s="66">
        <v>12</v>
      </c>
      <c r="B13" s="519"/>
      <c r="C13" s="203" t="s">
        <v>85</v>
      </c>
      <c r="D13" s="505"/>
      <c r="E13" s="505"/>
      <c r="F13" s="505"/>
      <c r="G13" s="505"/>
      <c r="H13" s="505"/>
      <c r="I13" s="516" t="s">
        <v>93</v>
      </c>
      <c r="J13" s="517"/>
      <c r="K13" s="517"/>
      <c r="L13" s="517"/>
      <c r="M13" s="517"/>
      <c r="N13" s="535"/>
      <c r="O13" s="536"/>
      <c r="P13" s="204" t="s">
        <v>95</v>
      </c>
      <c r="Q13" s="405"/>
      <c r="R13" s="536"/>
      <c r="S13" s="204" t="s">
        <v>95</v>
      </c>
      <c r="T13" s="405"/>
      <c r="U13" s="406"/>
      <c r="V13" s="388"/>
      <c r="W13" s="389"/>
      <c r="X13" s="390"/>
      <c r="Y13" s="452" t="s">
        <v>96</v>
      </c>
      <c r="Z13" s="453"/>
      <c r="AA13" s="453"/>
      <c r="AB13" s="425" t="s">
        <v>433</v>
      </c>
      <c r="AC13" s="426"/>
      <c r="AD13" s="426"/>
      <c r="AE13" s="426"/>
      <c r="AF13" s="426"/>
      <c r="AG13" s="426"/>
      <c r="AH13" s="426"/>
      <c r="AI13" s="426"/>
      <c r="AJ13" s="426"/>
      <c r="AK13" s="426"/>
      <c r="AL13" s="427"/>
      <c r="AM13" s="427"/>
      <c r="AN13" s="427"/>
      <c r="AO13" s="428"/>
      <c r="AQ13" s="454" t="s">
        <v>360</v>
      </c>
      <c r="AR13" s="455"/>
      <c r="AS13" s="455"/>
      <c r="AT13" s="455"/>
      <c r="AU13" s="130"/>
      <c r="AV13" s="374" t="str">
        <f>IF(ISNA(VLOOKUP(AU13,$AU$145:$AV$171,2,FALSE)),"",VLOOKUP(AU13,$AU$145:$AV$171,2,FALSE))</f>
        <v/>
      </c>
      <c r="AW13" s="375"/>
      <c r="AX13" s="375"/>
      <c r="AY13" s="376"/>
      <c r="AZ13" s="130"/>
      <c r="BA13" s="374" t="str">
        <f>IF(ISNA(VLOOKUP(AZ13,$AU$145:$AV$171,2,FALSE)),"",VLOOKUP(AZ13,$AU$145:$AV$171,2,FALSE))</f>
        <v/>
      </c>
      <c r="BB13" s="375"/>
      <c r="BC13" s="375"/>
      <c r="BD13" s="375"/>
      <c r="BE13" s="130"/>
      <c r="BF13" s="374" t="str">
        <f>IF(ISNA(VLOOKUP(BE13,$AU$145:$AV$171,2,FALSE)),"",VLOOKUP(BE13,$AU$145:$AV$171,2,FALSE))</f>
        <v/>
      </c>
      <c r="BG13" s="375"/>
      <c r="BH13" s="376"/>
      <c r="BI13" s="70"/>
      <c r="BJ13" s="71"/>
      <c r="BK13" s="72"/>
      <c r="BM13" s="221" t="s">
        <v>219</v>
      </c>
      <c r="BN13" s="219" t="str">
        <f>N13&amp;P13&amp;Q13&amp;S13&amp;T13</f>
        <v>--</v>
      </c>
    </row>
    <row r="14" spans="1:151" ht="22.5" customHeight="1">
      <c r="A14" s="66">
        <v>13</v>
      </c>
      <c r="B14" s="520"/>
      <c r="C14" s="202" t="s">
        <v>88</v>
      </c>
      <c r="D14" s="521"/>
      <c r="E14" s="522"/>
      <c r="F14" s="522"/>
      <c r="G14" s="522"/>
      <c r="H14" s="523"/>
      <c r="I14" s="516" t="s">
        <v>94</v>
      </c>
      <c r="J14" s="517"/>
      <c r="K14" s="517"/>
      <c r="L14" s="517"/>
      <c r="M14" s="517"/>
      <c r="N14" s="363" t="s">
        <v>425</v>
      </c>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6"/>
    </row>
    <row r="15" spans="1:151" ht="19.5" customHeight="1">
      <c r="A15" s="66">
        <v>14</v>
      </c>
      <c r="BV15" s="97" t="s">
        <v>321</v>
      </c>
      <c r="CA15" s="97"/>
    </row>
    <row r="16" spans="1:151" customFormat="1" ht="18.75" customHeight="1">
      <c r="A16">
        <v>15</v>
      </c>
      <c r="B16" s="441" t="s">
        <v>130</v>
      </c>
      <c r="C16" s="423"/>
      <c r="D16" s="423"/>
      <c r="E16" s="423"/>
      <c r="F16" s="423"/>
      <c r="G16" s="423"/>
      <c r="H16" s="423"/>
      <c r="I16" s="423"/>
      <c r="J16" s="423"/>
      <c r="K16" s="423"/>
      <c r="L16" s="423"/>
      <c r="M16" s="423"/>
      <c r="N16" s="423"/>
      <c r="O16" s="423"/>
      <c r="P16" s="423"/>
      <c r="Q16" s="423"/>
      <c r="R16" s="423"/>
      <c r="S16" s="423"/>
      <c r="T16" s="423"/>
      <c r="U16" s="424"/>
      <c r="V16" s="395" t="s">
        <v>155</v>
      </c>
      <c r="W16" s="423"/>
      <c r="X16" s="423"/>
      <c r="Y16" s="423"/>
      <c r="Z16" s="424"/>
      <c r="AA16" s="429" t="s">
        <v>156</v>
      </c>
      <c r="AB16" s="395" t="s">
        <v>157</v>
      </c>
      <c r="AC16" s="396"/>
      <c r="AD16" s="396"/>
      <c r="AE16" s="397"/>
      <c r="AF16" s="392" t="s">
        <v>158</v>
      </c>
      <c r="AG16" s="441" t="s">
        <v>164</v>
      </c>
      <c r="AH16" s="442"/>
      <c r="AI16" s="442"/>
      <c r="AJ16" s="442"/>
      <c r="AK16" s="442"/>
      <c r="AL16" s="442"/>
      <c r="AM16" s="442"/>
      <c r="AN16" s="442"/>
      <c r="AO16" s="442"/>
      <c r="AP16" s="442"/>
      <c r="AQ16" s="442"/>
      <c r="AR16" s="442"/>
      <c r="AS16" s="442"/>
      <c r="AT16" s="442"/>
      <c r="AU16" s="442"/>
      <c r="AV16" s="442"/>
      <c r="AW16" s="442"/>
      <c r="AX16" s="442"/>
      <c r="AY16" s="442"/>
      <c r="AZ16" s="442"/>
      <c r="BA16" s="443"/>
      <c r="BB16" s="420" t="s">
        <v>221</v>
      </c>
      <c r="BC16" s="420" t="s">
        <v>175</v>
      </c>
      <c r="BD16" s="529" t="s">
        <v>410</v>
      </c>
      <c r="BE16" s="403"/>
      <c r="BF16" s="403"/>
      <c r="BG16" s="403"/>
      <c r="BH16" s="403"/>
      <c r="BI16" s="404"/>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556" t="s">
        <v>367</v>
      </c>
      <c r="CI16" s="559" t="s">
        <v>367</v>
      </c>
      <c r="CJ16" s="560"/>
      <c r="CK16" s="556" t="s">
        <v>367</v>
      </c>
      <c r="CL16" s="559" t="s">
        <v>367</v>
      </c>
      <c r="CM16" s="565"/>
      <c r="CN16" s="560"/>
      <c r="CO16" s="559" t="s">
        <v>367</v>
      </c>
      <c r="CP16" s="560"/>
      <c r="CQ16" s="559" t="s">
        <v>367</v>
      </c>
      <c r="CR16" s="560"/>
      <c r="CS16" s="559" t="s">
        <v>367</v>
      </c>
      <c r="CT16" s="560"/>
      <c r="CU16" s="556" t="s">
        <v>367</v>
      </c>
      <c r="CV16" s="556" t="s">
        <v>367</v>
      </c>
      <c r="CW16" s="559" t="s">
        <v>367</v>
      </c>
      <c r="CX16" s="565"/>
      <c r="CY16" s="560"/>
      <c r="CZ16" s="559" t="s">
        <v>367</v>
      </c>
      <c r="DA16" s="565"/>
      <c r="DB16" s="565"/>
      <c r="DC16" s="565"/>
      <c r="DD16" s="565"/>
      <c r="DE16" s="565"/>
      <c r="DF16" s="565"/>
      <c r="DG16" s="565"/>
      <c r="DH16" s="565"/>
      <c r="DI16" s="565"/>
      <c r="DJ16" s="560"/>
      <c r="DK16" s="559" t="s">
        <v>367</v>
      </c>
      <c r="DL16" s="560"/>
      <c r="DM16" s="559" t="s">
        <v>367</v>
      </c>
      <c r="DN16" s="560"/>
      <c r="DO16" s="559" t="s">
        <v>367</v>
      </c>
      <c r="DP16" s="138"/>
      <c r="DQ16" s="559" t="s">
        <v>367</v>
      </c>
      <c r="DR16" s="560"/>
      <c r="DS16" s="559" t="s">
        <v>367</v>
      </c>
      <c r="DT16" s="565"/>
      <c r="DU16" s="560"/>
      <c r="DV16" s="559" t="s">
        <v>368</v>
      </c>
      <c r="DW16" s="565"/>
      <c r="DX16" s="565"/>
      <c r="DY16" s="565"/>
      <c r="DZ16" s="565"/>
      <c r="EA16" s="565"/>
      <c r="EB16" s="560"/>
      <c r="EC16" s="559" t="s">
        <v>367</v>
      </c>
      <c r="ED16" s="560"/>
      <c r="EE16" s="559" t="s">
        <v>367</v>
      </c>
      <c r="EF16" s="560"/>
      <c r="EG16" s="559" t="s">
        <v>367</v>
      </c>
      <c r="EH16" s="560"/>
      <c r="EI16" s="556" t="s">
        <v>367</v>
      </c>
      <c r="EJ16" s="559" t="s">
        <v>367</v>
      </c>
      <c r="EK16" s="565"/>
      <c r="EL16" s="565"/>
      <c r="EM16" s="565"/>
      <c r="EN16" s="565"/>
      <c r="EO16" s="565"/>
      <c r="EP16" s="565"/>
      <c r="EQ16" s="565"/>
      <c r="ER16" s="565"/>
      <c r="ES16" s="565"/>
      <c r="ET16" s="565"/>
      <c r="EU16" s="560"/>
    </row>
    <row r="17" spans="1:151" customFormat="1" ht="21.75" customHeight="1">
      <c r="A17">
        <v>16</v>
      </c>
      <c r="B17" s="568" t="s">
        <v>131</v>
      </c>
      <c r="C17" s="385" t="s">
        <v>132</v>
      </c>
      <c r="D17" s="386"/>
      <c r="E17" s="378" t="s">
        <v>133</v>
      </c>
      <c r="F17" s="380"/>
      <c r="G17" s="506" t="s">
        <v>138</v>
      </c>
      <c r="H17" s="378" t="s">
        <v>139</v>
      </c>
      <c r="I17" s="379"/>
      <c r="J17" s="379"/>
      <c r="K17" s="380"/>
      <c r="L17" s="509" t="s">
        <v>338</v>
      </c>
      <c r="M17" s="378" t="s">
        <v>145</v>
      </c>
      <c r="N17" s="410"/>
      <c r="O17" s="410"/>
      <c r="P17" s="410"/>
      <c r="Q17" s="410"/>
      <c r="R17" s="410"/>
      <c r="S17" s="410"/>
      <c r="T17" s="411"/>
      <c r="U17" s="506" t="s">
        <v>315</v>
      </c>
      <c r="V17" s="395" t="s">
        <v>339</v>
      </c>
      <c r="W17" s="423"/>
      <c r="X17" s="423"/>
      <c r="Y17" s="423"/>
      <c r="Z17" s="424"/>
      <c r="AA17" s="430"/>
      <c r="AB17" s="395" t="s">
        <v>361</v>
      </c>
      <c r="AC17" s="396"/>
      <c r="AD17" s="396"/>
      <c r="AE17" s="397"/>
      <c r="AF17" s="393"/>
      <c r="AG17" s="441" t="s">
        <v>339</v>
      </c>
      <c r="AH17" s="442"/>
      <c r="AI17" s="442"/>
      <c r="AJ17" s="442"/>
      <c r="AK17" s="442"/>
      <c r="AL17" s="442"/>
      <c r="AM17" s="442"/>
      <c r="AN17" s="442"/>
      <c r="AO17" s="442"/>
      <c r="AP17" s="442"/>
      <c r="AQ17" s="442"/>
      <c r="AR17" s="442"/>
      <c r="AS17" s="442"/>
      <c r="AT17" s="442"/>
      <c r="AU17" s="442"/>
      <c r="AV17" s="442"/>
      <c r="AW17" s="442"/>
      <c r="AX17" s="442"/>
      <c r="AY17" s="442"/>
      <c r="AZ17" s="442"/>
      <c r="BA17" s="443"/>
      <c r="BB17" s="421"/>
      <c r="BC17" s="421"/>
      <c r="BD17" s="530"/>
      <c r="BE17" s="530"/>
      <c r="BF17" s="530"/>
      <c r="BG17" s="530"/>
      <c r="BH17" s="530"/>
      <c r="BI17" s="531"/>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557"/>
      <c r="CI17" s="561"/>
      <c r="CJ17" s="562"/>
      <c r="CK17" s="557"/>
      <c r="CL17" s="561"/>
      <c r="CM17" s="566"/>
      <c r="CN17" s="562"/>
      <c r="CO17" s="561"/>
      <c r="CP17" s="562"/>
      <c r="CQ17" s="561"/>
      <c r="CR17" s="562"/>
      <c r="CS17" s="561"/>
      <c r="CT17" s="562"/>
      <c r="CU17" s="557"/>
      <c r="CV17" s="557"/>
      <c r="CW17" s="561"/>
      <c r="CX17" s="566"/>
      <c r="CY17" s="562"/>
      <c r="CZ17" s="561"/>
      <c r="DA17" s="566"/>
      <c r="DB17" s="566"/>
      <c r="DC17" s="566"/>
      <c r="DD17" s="566"/>
      <c r="DE17" s="566"/>
      <c r="DF17" s="566"/>
      <c r="DG17" s="566"/>
      <c r="DH17" s="566"/>
      <c r="DI17" s="566"/>
      <c r="DJ17" s="562"/>
      <c r="DK17" s="561"/>
      <c r="DL17" s="562"/>
      <c r="DM17" s="561"/>
      <c r="DN17" s="562"/>
      <c r="DO17" s="561"/>
      <c r="DP17" s="143"/>
      <c r="DQ17" s="561"/>
      <c r="DR17" s="562"/>
      <c r="DS17" s="561"/>
      <c r="DT17" s="566"/>
      <c r="DU17" s="562"/>
      <c r="DV17" s="561"/>
      <c r="DW17" s="566"/>
      <c r="DX17" s="566"/>
      <c r="DY17" s="566"/>
      <c r="DZ17" s="566"/>
      <c r="EA17" s="566"/>
      <c r="EB17" s="562"/>
      <c r="EC17" s="561"/>
      <c r="ED17" s="562"/>
      <c r="EE17" s="561"/>
      <c r="EF17" s="562"/>
      <c r="EG17" s="561"/>
      <c r="EH17" s="562"/>
      <c r="EI17" s="557"/>
      <c r="EJ17" s="561"/>
      <c r="EK17" s="566"/>
      <c r="EL17" s="566"/>
      <c r="EM17" s="566"/>
      <c r="EN17" s="566"/>
      <c r="EO17" s="566"/>
      <c r="EP17" s="566"/>
      <c r="EQ17" s="566"/>
      <c r="ER17" s="566"/>
      <c r="ES17" s="566"/>
      <c r="ET17" s="566"/>
      <c r="EU17" s="562"/>
    </row>
    <row r="18" spans="1:151" customFormat="1" ht="21.75" customHeight="1">
      <c r="A18">
        <v>17</v>
      </c>
      <c r="B18" s="568"/>
      <c r="C18" s="385"/>
      <c r="D18" s="386"/>
      <c r="E18" s="508"/>
      <c r="F18" s="387"/>
      <c r="G18" s="507"/>
      <c r="H18" s="508"/>
      <c r="I18" s="386"/>
      <c r="J18" s="386"/>
      <c r="K18" s="387"/>
      <c r="L18" s="510"/>
      <c r="M18" s="412"/>
      <c r="N18" s="413"/>
      <c r="O18" s="413"/>
      <c r="P18" s="413"/>
      <c r="Q18" s="413"/>
      <c r="R18" s="413"/>
      <c r="S18" s="413"/>
      <c r="T18" s="414"/>
      <c r="U18" s="507"/>
      <c r="V18" s="145">
        <v>27</v>
      </c>
      <c r="W18" s="146">
        <v>28</v>
      </c>
      <c r="X18" s="147">
        <v>29</v>
      </c>
      <c r="Y18" s="147">
        <v>30</v>
      </c>
      <c r="Z18" s="148">
        <v>31</v>
      </c>
      <c r="AA18" s="430"/>
      <c r="AB18" s="149">
        <v>28</v>
      </c>
      <c r="AC18" s="147">
        <v>29</v>
      </c>
      <c r="AD18" s="147">
        <v>30</v>
      </c>
      <c r="AE18" s="148">
        <v>31</v>
      </c>
      <c r="AF18" s="393"/>
      <c r="AG18" s="432" t="s">
        <v>340</v>
      </c>
      <c r="AH18" s="433"/>
      <c r="AI18" s="433"/>
      <c r="AJ18" s="433"/>
      <c r="AK18" s="434"/>
      <c r="AL18" s="432" t="s">
        <v>341</v>
      </c>
      <c r="AM18" s="433"/>
      <c r="AN18" s="433"/>
      <c r="AO18" s="433"/>
      <c r="AP18" s="433"/>
      <c r="AQ18" s="433"/>
      <c r="AR18" s="433"/>
      <c r="AS18" s="434"/>
      <c r="AT18" s="444" t="s">
        <v>352</v>
      </c>
      <c r="AU18" s="445"/>
      <c r="AV18" s="402" t="s">
        <v>355</v>
      </c>
      <c r="AW18" s="403"/>
      <c r="AX18" s="404"/>
      <c r="AY18" s="402" t="s">
        <v>342</v>
      </c>
      <c r="AZ18" s="403"/>
      <c r="BA18" s="404"/>
      <c r="BB18" s="421"/>
      <c r="BC18" s="421"/>
      <c r="BD18" s="416"/>
      <c r="BE18" s="416"/>
      <c r="BF18" s="416"/>
      <c r="BG18" s="416"/>
      <c r="BH18" s="416"/>
      <c r="BI18" s="417"/>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558"/>
      <c r="CI18" s="563"/>
      <c r="CJ18" s="564"/>
      <c r="CK18" s="558"/>
      <c r="CL18" s="563"/>
      <c r="CM18" s="567"/>
      <c r="CN18" s="564"/>
      <c r="CO18" s="563"/>
      <c r="CP18" s="564"/>
      <c r="CQ18" s="563"/>
      <c r="CR18" s="564"/>
      <c r="CS18" s="563"/>
      <c r="CT18" s="564"/>
      <c r="CU18" s="558"/>
      <c r="CV18" s="558"/>
      <c r="CW18" s="563"/>
      <c r="CX18" s="567"/>
      <c r="CY18" s="564"/>
      <c r="CZ18" s="563"/>
      <c r="DA18" s="567"/>
      <c r="DB18" s="567"/>
      <c r="DC18" s="567"/>
      <c r="DD18" s="567"/>
      <c r="DE18" s="567"/>
      <c r="DF18" s="567"/>
      <c r="DG18" s="567"/>
      <c r="DH18" s="567"/>
      <c r="DI18" s="567"/>
      <c r="DJ18" s="564"/>
      <c r="DK18" s="563"/>
      <c r="DL18" s="564"/>
      <c r="DM18" s="563"/>
      <c r="DN18" s="564"/>
      <c r="DO18" s="563"/>
      <c r="DP18" s="153"/>
      <c r="DQ18" s="563"/>
      <c r="DR18" s="564"/>
      <c r="DS18" s="563"/>
      <c r="DT18" s="567"/>
      <c r="DU18" s="564"/>
      <c r="DV18" s="563"/>
      <c r="DW18" s="567"/>
      <c r="DX18" s="567"/>
      <c r="DY18" s="567"/>
      <c r="DZ18" s="567"/>
      <c r="EA18" s="567"/>
      <c r="EB18" s="564"/>
      <c r="EC18" s="563"/>
      <c r="ED18" s="564"/>
      <c r="EE18" s="563"/>
      <c r="EF18" s="564"/>
      <c r="EG18" s="563"/>
      <c r="EH18" s="564"/>
      <c r="EI18" s="558"/>
      <c r="EJ18" s="563"/>
      <c r="EK18" s="567"/>
      <c r="EL18" s="567"/>
      <c r="EM18" s="567"/>
      <c r="EN18" s="567"/>
      <c r="EO18" s="567"/>
      <c r="EP18" s="567"/>
      <c r="EQ18" s="567"/>
      <c r="ER18" s="567"/>
      <c r="ES18" s="567"/>
      <c r="ET18" s="567"/>
      <c r="EU18" s="564"/>
    </row>
    <row r="19" spans="1:151" customFormat="1" ht="21.75" customHeight="1">
      <c r="A19">
        <v>18</v>
      </c>
      <c r="B19" s="568"/>
      <c r="C19" s="388"/>
      <c r="D19" s="389"/>
      <c r="E19" s="391"/>
      <c r="F19" s="390"/>
      <c r="G19" s="507"/>
      <c r="H19" s="391"/>
      <c r="I19" s="389"/>
      <c r="J19" s="389"/>
      <c r="K19" s="390"/>
      <c r="L19" s="510"/>
      <c r="M19" s="155" t="s">
        <v>146</v>
      </c>
      <c r="N19" s="156" t="s">
        <v>147</v>
      </c>
      <c r="O19" s="407" t="s">
        <v>148</v>
      </c>
      <c r="P19" s="408"/>
      <c r="Q19" s="157" t="s">
        <v>149</v>
      </c>
      <c r="R19" s="407" t="s">
        <v>128</v>
      </c>
      <c r="S19" s="409"/>
      <c r="T19" s="158" t="s">
        <v>129</v>
      </c>
      <c r="U19" s="507"/>
      <c r="V19" s="159" t="s">
        <v>159</v>
      </c>
      <c r="W19" s="160" t="s">
        <v>160</v>
      </c>
      <c r="X19" s="161" t="s">
        <v>161</v>
      </c>
      <c r="Y19" s="162" t="s">
        <v>162</v>
      </c>
      <c r="Z19" s="163" t="s">
        <v>163</v>
      </c>
      <c r="AA19" s="430"/>
      <c r="AB19" s="164" t="s">
        <v>160</v>
      </c>
      <c r="AC19" s="161" t="s">
        <v>161</v>
      </c>
      <c r="AD19" s="161" t="s">
        <v>162</v>
      </c>
      <c r="AE19" s="163" t="s">
        <v>163</v>
      </c>
      <c r="AF19" s="393"/>
      <c r="AG19" s="435" t="s">
        <v>165</v>
      </c>
      <c r="AH19" s="436"/>
      <c r="AI19" s="436"/>
      <c r="AJ19" s="436"/>
      <c r="AK19" s="437"/>
      <c r="AL19" s="435" t="s">
        <v>353</v>
      </c>
      <c r="AM19" s="436"/>
      <c r="AN19" s="436"/>
      <c r="AO19" s="436"/>
      <c r="AP19" s="436"/>
      <c r="AQ19" s="436"/>
      <c r="AR19" s="436"/>
      <c r="AS19" s="437"/>
      <c r="AT19" s="435" t="s">
        <v>354</v>
      </c>
      <c r="AU19" s="437"/>
      <c r="AV19" s="415" t="s">
        <v>356</v>
      </c>
      <c r="AW19" s="416"/>
      <c r="AX19" s="417"/>
      <c r="AY19" s="415" t="s">
        <v>357</v>
      </c>
      <c r="AZ19" s="416"/>
      <c r="BA19" s="417"/>
      <c r="BB19" s="421"/>
      <c r="BC19" s="421"/>
      <c r="BD19" s="386" t="s">
        <v>176</v>
      </c>
      <c r="BE19" s="386"/>
      <c r="BF19" s="386"/>
      <c r="BG19" s="386"/>
      <c r="BH19" s="386"/>
      <c r="BI19" s="387"/>
      <c r="BJ19" s="528" t="s">
        <v>198</v>
      </c>
      <c r="BK19" s="410"/>
      <c r="BL19" s="410"/>
      <c r="BM19" s="410"/>
      <c r="BN19" s="410"/>
      <c r="BO19" s="410"/>
      <c r="BP19" s="410"/>
      <c r="BQ19" s="410"/>
      <c r="BR19" s="410"/>
      <c r="BS19" s="410"/>
      <c r="BT19" s="410"/>
      <c r="BU19" s="410"/>
      <c r="BV19" s="410"/>
      <c r="BW19" s="410"/>
      <c r="BX19" s="410"/>
      <c r="BY19" s="410"/>
      <c r="BZ19" s="410"/>
      <c r="CA19" s="410"/>
      <c r="CB19" s="410"/>
      <c r="CC19" s="410"/>
      <c r="CD19" s="410"/>
      <c r="CE19" s="411"/>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568"/>
      <c r="C20" s="384" t="s">
        <v>134</v>
      </c>
      <c r="D20" s="511" t="s">
        <v>135</v>
      </c>
      <c r="E20" s="378" t="s">
        <v>136</v>
      </c>
      <c r="F20" s="511" t="s">
        <v>137</v>
      </c>
      <c r="G20" s="507"/>
      <c r="H20" s="572" t="s">
        <v>140</v>
      </c>
      <c r="I20" s="369" t="s">
        <v>141</v>
      </c>
      <c r="J20" s="369" t="s">
        <v>142</v>
      </c>
      <c r="K20" s="511" t="s">
        <v>143</v>
      </c>
      <c r="L20" s="510"/>
      <c r="M20" s="368" t="s">
        <v>150</v>
      </c>
      <c r="N20" s="366" t="s">
        <v>151</v>
      </c>
      <c r="O20" s="366" t="s">
        <v>152</v>
      </c>
      <c r="P20" s="366"/>
      <c r="Q20" s="366" t="s">
        <v>301</v>
      </c>
      <c r="R20" s="570" t="s">
        <v>153</v>
      </c>
      <c r="S20" s="571"/>
      <c r="T20" s="359" t="s">
        <v>154</v>
      </c>
      <c r="U20" s="507"/>
      <c r="V20" s="446" t="s">
        <v>319</v>
      </c>
      <c r="W20" s="447"/>
      <c r="X20" s="447"/>
      <c r="Y20" s="447"/>
      <c r="Z20" s="448"/>
      <c r="AA20" s="430"/>
      <c r="AB20" s="230" t="s">
        <v>409</v>
      </c>
      <c r="AC20" s="169"/>
      <c r="AD20" s="169"/>
      <c r="AE20" s="357" t="s">
        <v>220</v>
      </c>
      <c r="AF20" s="393"/>
      <c r="AG20" s="395" t="s">
        <v>318</v>
      </c>
      <c r="AH20" s="396"/>
      <c r="AI20" s="396"/>
      <c r="AJ20" s="396"/>
      <c r="AK20" s="396"/>
      <c r="AL20" s="396"/>
      <c r="AM20" s="396"/>
      <c r="AN20" s="396"/>
      <c r="AO20" s="396"/>
      <c r="AP20" s="396"/>
      <c r="AQ20" s="396"/>
      <c r="AR20" s="396"/>
      <c r="AS20" s="396"/>
      <c r="AT20" s="396"/>
      <c r="AU20" s="396"/>
      <c r="AV20" s="396"/>
      <c r="AW20" s="396"/>
      <c r="AX20" s="396"/>
      <c r="AY20" s="396"/>
      <c r="AZ20" s="396"/>
      <c r="BA20" s="397"/>
      <c r="BB20" s="421"/>
      <c r="BC20" s="421"/>
      <c r="BD20" s="386"/>
      <c r="BE20" s="386"/>
      <c r="BF20" s="386"/>
      <c r="BG20" s="386"/>
      <c r="BH20" s="386"/>
      <c r="BI20" s="387"/>
      <c r="BJ20" s="412"/>
      <c r="BK20" s="413"/>
      <c r="BL20" s="413"/>
      <c r="BM20" s="413"/>
      <c r="BN20" s="413"/>
      <c r="BO20" s="413"/>
      <c r="BP20" s="413"/>
      <c r="BQ20" s="413"/>
      <c r="BR20" s="413"/>
      <c r="BS20" s="413"/>
      <c r="BT20" s="413"/>
      <c r="BU20" s="413"/>
      <c r="BV20" s="413"/>
      <c r="BW20" s="413"/>
      <c r="BX20" s="413"/>
      <c r="BY20" s="413"/>
      <c r="BZ20" s="413"/>
      <c r="CA20" s="413"/>
      <c r="CB20" s="413"/>
      <c r="CC20" s="413"/>
      <c r="CD20" s="413"/>
      <c r="CE20" s="414"/>
      <c r="CF20" s="170" t="s">
        <v>210</v>
      </c>
      <c r="CG20" s="171" t="s">
        <v>224</v>
      </c>
      <c r="CH20" s="171" t="s">
        <v>225</v>
      </c>
      <c r="CI20" s="577" t="s">
        <v>226</v>
      </c>
      <c r="CJ20" s="578"/>
      <c r="CK20" s="171" t="s">
        <v>227</v>
      </c>
      <c r="CL20" s="577" t="s">
        <v>228</v>
      </c>
      <c r="CM20" s="579"/>
      <c r="CN20" s="578"/>
      <c r="CO20" s="577" t="s">
        <v>229</v>
      </c>
      <c r="CP20" s="578"/>
      <c r="CQ20" s="577" t="s">
        <v>230</v>
      </c>
      <c r="CR20" s="578"/>
      <c r="CS20" s="577" t="s">
        <v>231</v>
      </c>
      <c r="CT20" s="578"/>
      <c r="CU20" s="171" t="s">
        <v>237</v>
      </c>
      <c r="CV20" s="171" t="s">
        <v>234</v>
      </c>
      <c r="CW20" s="577" t="s">
        <v>343</v>
      </c>
      <c r="CX20" s="579"/>
      <c r="CY20" s="578"/>
      <c r="CZ20" s="577" t="s">
        <v>232</v>
      </c>
      <c r="DA20" s="579"/>
      <c r="DB20" s="579"/>
      <c r="DC20" s="579"/>
      <c r="DD20" s="578"/>
      <c r="DE20" s="577" t="s">
        <v>233</v>
      </c>
      <c r="DF20" s="579"/>
      <c r="DG20" s="579"/>
      <c r="DH20" s="579"/>
      <c r="DI20" s="579"/>
      <c r="DJ20" s="578"/>
      <c r="DK20" s="577" t="s">
        <v>235</v>
      </c>
      <c r="DL20" s="578"/>
      <c r="DM20" s="577" t="s">
        <v>236</v>
      </c>
      <c r="DN20" s="578"/>
      <c r="DO20" s="577" t="s">
        <v>345</v>
      </c>
      <c r="DP20" s="578"/>
      <c r="DQ20" s="577" t="s">
        <v>346</v>
      </c>
      <c r="DR20" s="578"/>
      <c r="DS20" s="577" t="s">
        <v>369</v>
      </c>
      <c r="DT20" s="579"/>
      <c r="DU20" s="578"/>
      <c r="DV20" s="577" t="s">
        <v>294</v>
      </c>
      <c r="DW20" s="579"/>
      <c r="DX20" s="579"/>
      <c r="DY20" s="579"/>
      <c r="DZ20" s="579"/>
      <c r="EA20" s="579"/>
      <c r="EB20" s="578"/>
      <c r="EC20" s="577" t="s">
        <v>349</v>
      </c>
      <c r="ED20" s="578"/>
      <c r="EE20" s="577" t="s">
        <v>238</v>
      </c>
      <c r="EF20" s="578"/>
      <c r="EG20" s="577" t="s">
        <v>239</v>
      </c>
      <c r="EH20" s="578"/>
      <c r="EI20" s="171" t="s">
        <v>240</v>
      </c>
      <c r="EJ20" s="577" t="s">
        <v>241</v>
      </c>
      <c r="EK20" s="579"/>
      <c r="EL20" s="579"/>
      <c r="EM20" s="579"/>
      <c r="EN20" s="579"/>
      <c r="EO20" s="579"/>
      <c r="EP20" s="579"/>
      <c r="EQ20" s="579"/>
      <c r="ER20" s="579"/>
      <c r="ES20" s="579"/>
      <c r="ET20" s="579"/>
      <c r="EU20" s="578"/>
    </row>
    <row r="21" spans="1:151" customFormat="1" ht="198.75" customHeight="1" thickBot="1">
      <c r="A21">
        <v>20</v>
      </c>
      <c r="B21" s="569"/>
      <c r="C21" s="385"/>
      <c r="D21" s="512"/>
      <c r="E21" s="508"/>
      <c r="F21" s="512"/>
      <c r="G21" s="507"/>
      <c r="H21" s="573"/>
      <c r="I21" s="370"/>
      <c r="J21" s="370"/>
      <c r="K21" s="512"/>
      <c r="L21" s="510"/>
      <c r="M21" s="368"/>
      <c r="N21" s="366"/>
      <c r="O21" s="366"/>
      <c r="P21" s="366"/>
      <c r="Q21" s="367"/>
      <c r="R21" s="570"/>
      <c r="S21" s="571"/>
      <c r="T21" s="359"/>
      <c r="U21" s="507"/>
      <c r="V21" s="449"/>
      <c r="W21" s="450"/>
      <c r="X21" s="450"/>
      <c r="Y21" s="450"/>
      <c r="Z21" s="451"/>
      <c r="AA21" s="431"/>
      <c r="AB21" s="231"/>
      <c r="AC21" s="172"/>
      <c r="AD21" s="172"/>
      <c r="AE21" s="358"/>
      <c r="AF21" s="394"/>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22"/>
      <c r="BC21" s="422"/>
      <c r="BD21" s="386"/>
      <c r="BE21" s="386"/>
      <c r="BF21" s="386"/>
      <c r="BG21" s="386"/>
      <c r="BH21" s="386"/>
      <c r="BI21" s="387"/>
      <c r="BJ21" s="525" t="s">
        <v>199</v>
      </c>
      <c r="BK21" s="526"/>
      <c r="BL21" s="526"/>
      <c r="BM21" s="527"/>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CDATA[IF(OR(H22="",I22="",J22="",K22="",ISERROR(DATEVALUE(H22&I22&"年"&J22&"月"&K22&"日"))),"",DATEDIF(DATEVALUE(H22&I22&"年"&J22&"月"&K22&"日"),$D$142,"Y"))]]></f>
        <v/>
      </c>
      <c r="M22" s="18"/>
      <c r="N22" s="19"/>
      <c r="O22" s="513"/>
      <c r="P22" s="513"/>
      <c r="Q22" s="19"/>
      <c r="R22" s="514"/>
      <c r="S22" s="515"/>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360"/>
      <c r="BE22" s="361"/>
      <c r="BF22" s="361"/>
      <c r="BG22" s="361"/>
      <c r="BH22" s="361"/>
      <c r="BI22" s="362"/>
      <c r="BJ22" s="574"/>
      <c r="BK22" s="575"/>
      <c r="BL22" s="575"/>
      <c r="BM22" s="576"/>
      <c r="BN22" s="36"/>
      <c r="BO22" s="36"/>
      <c r="BP22" s="36"/>
      <c r="BQ22" s="36"/>
      <c r="BR22" s="36"/>
      <c r="BS22" s="216" t="str">
        <f t="shared" ref="BS22" si="1">IF(G22="男","M",IF(G22="女","F",""))</f>
        <v/>
      </c>
      <c r="BT22" s="216" t="str">
        <f t="shared" ref="BT22" si="2"><![CDATA[IF(OR(H22=0,I22=0,J22=0,K22=0,ISERROR(DATEVALUE(H22&I22&"年"&J22&"月"&K22&"日"))),"",YEAR(DATEVALUE(H22&I22&"年"&J22&"月"&K22&"日"))&"/"&IF(J22<10,"0"&J22,J22)&"/"&IF(K22<10,"0"&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268"/>
      <c r="P23" s="268"/>
      <c r="Q23" s="6"/>
      <c r="R23" s="338"/>
      <c r="S23" s="339"/>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363"/>
      <c r="BE23" s="364"/>
      <c r="BF23" s="364"/>
      <c r="BG23" s="364"/>
      <c r="BH23" s="364"/>
      <c r="BI23" s="365"/>
      <c r="BJ23" s="553"/>
      <c r="BK23" s="554"/>
      <c r="BL23" s="554"/>
      <c r="BM23" s="555"/>
      <c r="BN23" s="37"/>
      <c r="BO23" s="37"/>
      <c r="BP23" s="37"/>
      <c r="BQ23" s="37"/>
      <c r="BR23" s="37"/>
      <c r="BS23" s="216" t="str">
        <f t="shared" ref="BS23:BS51" si="5">IF(G23="男","M",IF(G23="女","F",""))</f>
        <v/>
      </c>
      <c r="BT23" s="216" t="str">
        <f t="shared" ref="BT23:BT51" si="6"><![CDATA[IF(OR(H23=0,I23=0,J23=0,K23=0,ISERROR(DATEVALUE(H23&I23&"年"&J23&"月"&K23&"日"))),"",YEAR(DATEVALUE(H23&I23&"年"&J23&"月"&K23&"日"))&"/"&IF(J23<10,"0"&J23,J23)&"/"&IF(K23<10,"0"&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268"/>
      <c r="P24" s="268"/>
      <c r="Q24" s="6"/>
      <c r="R24" s="338"/>
      <c r="S24" s="339"/>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363"/>
      <c r="BE24" s="364"/>
      <c r="BF24" s="364"/>
      <c r="BG24" s="364"/>
      <c r="BH24" s="364"/>
      <c r="BI24" s="365"/>
      <c r="BJ24" s="553"/>
      <c r="BK24" s="554"/>
      <c r="BL24" s="554"/>
      <c r="BM24" s="555"/>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268"/>
      <c r="P25" s="268"/>
      <c r="Q25" s="6"/>
      <c r="R25" s="338"/>
      <c r="S25" s="339"/>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363"/>
      <c r="BE25" s="364"/>
      <c r="BF25" s="364"/>
      <c r="BG25" s="364"/>
      <c r="BH25" s="364"/>
      <c r="BI25" s="365"/>
      <c r="BJ25" s="553"/>
      <c r="BK25" s="554"/>
      <c r="BL25" s="554"/>
      <c r="BM25" s="555"/>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268"/>
      <c r="P26" s="268"/>
      <c r="Q26" s="6"/>
      <c r="R26" s="338"/>
      <c r="S26" s="339"/>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363"/>
      <c r="BE26" s="364"/>
      <c r="BF26" s="364"/>
      <c r="BG26" s="364"/>
      <c r="BH26" s="364"/>
      <c r="BI26" s="365"/>
      <c r="BJ26" s="553"/>
      <c r="BK26" s="554"/>
      <c r="BL26" s="554"/>
      <c r="BM26" s="555"/>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268"/>
      <c r="P27" s="268"/>
      <c r="Q27" s="6"/>
      <c r="R27" s="338"/>
      <c r="S27" s="339"/>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363"/>
      <c r="BE27" s="364"/>
      <c r="BF27" s="364"/>
      <c r="BG27" s="364"/>
      <c r="BH27" s="364"/>
      <c r="BI27" s="365"/>
      <c r="BJ27" s="553"/>
      <c r="BK27" s="554"/>
      <c r="BL27" s="554"/>
      <c r="BM27" s="555"/>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268"/>
      <c r="P28" s="268"/>
      <c r="Q28" s="6"/>
      <c r="R28" s="338"/>
      <c r="S28" s="339"/>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363"/>
      <c r="BE28" s="364"/>
      <c r="BF28" s="364"/>
      <c r="BG28" s="364"/>
      <c r="BH28" s="364"/>
      <c r="BI28" s="365"/>
      <c r="BJ28" s="553"/>
      <c r="BK28" s="554"/>
      <c r="BL28" s="554"/>
      <c r="BM28" s="555"/>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268"/>
      <c r="P29" s="268"/>
      <c r="Q29" s="6"/>
      <c r="R29" s="338"/>
      <c r="S29" s="339"/>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363"/>
      <c r="BE29" s="364"/>
      <c r="BF29" s="364"/>
      <c r="BG29" s="364"/>
      <c r="BH29" s="364"/>
      <c r="BI29" s="365"/>
      <c r="BJ29" s="553"/>
      <c r="BK29" s="554"/>
      <c r="BL29" s="554"/>
      <c r="BM29" s="555"/>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268"/>
      <c r="P30" s="268"/>
      <c r="Q30" s="6"/>
      <c r="R30" s="338"/>
      <c r="S30" s="339"/>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363"/>
      <c r="BE30" s="364"/>
      <c r="BF30" s="364"/>
      <c r="BG30" s="364"/>
      <c r="BH30" s="364"/>
      <c r="BI30" s="365"/>
      <c r="BJ30" s="553"/>
      <c r="BK30" s="554"/>
      <c r="BL30" s="554"/>
      <c r="BM30" s="555"/>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268"/>
      <c r="P31" s="268"/>
      <c r="Q31" s="6"/>
      <c r="R31" s="338"/>
      <c r="S31" s="339"/>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363"/>
      <c r="BE31" s="364"/>
      <c r="BF31" s="364"/>
      <c r="BG31" s="364"/>
      <c r="BH31" s="364"/>
      <c r="BI31" s="365"/>
      <c r="BJ31" s="553"/>
      <c r="BK31" s="554"/>
      <c r="BL31" s="554"/>
      <c r="BM31" s="555"/>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268"/>
      <c r="P32" s="268"/>
      <c r="Q32" s="6"/>
      <c r="R32" s="338"/>
      <c r="S32" s="339"/>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363"/>
      <c r="BE32" s="364"/>
      <c r="BF32" s="364"/>
      <c r="BG32" s="364"/>
      <c r="BH32" s="364"/>
      <c r="BI32" s="365"/>
      <c r="BJ32" s="553"/>
      <c r="BK32" s="554"/>
      <c r="BL32" s="554"/>
      <c r="BM32" s="555"/>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268"/>
      <c r="P33" s="268"/>
      <c r="Q33" s="6"/>
      <c r="R33" s="338"/>
      <c r="S33" s="339"/>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363"/>
      <c r="BE33" s="364"/>
      <c r="BF33" s="364"/>
      <c r="BG33" s="364"/>
      <c r="BH33" s="364"/>
      <c r="BI33" s="365"/>
      <c r="BJ33" s="553"/>
      <c r="BK33" s="554"/>
      <c r="BL33" s="554"/>
      <c r="BM33" s="555"/>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268"/>
      <c r="P34" s="268"/>
      <c r="Q34" s="6"/>
      <c r="R34" s="338"/>
      <c r="S34" s="339"/>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363"/>
      <c r="BE34" s="364"/>
      <c r="BF34" s="364"/>
      <c r="BG34" s="364"/>
      <c r="BH34" s="364"/>
      <c r="BI34" s="365"/>
      <c r="BJ34" s="553"/>
      <c r="BK34" s="554"/>
      <c r="BL34" s="554"/>
      <c r="BM34" s="555"/>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268"/>
      <c r="P35" s="268"/>
      <c r="Q35" s="6"/>
      <c r="R35" s="338"/>
      <c r="S35" s="339"/>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363"/>
      <c r="BE35" s="364"/>
      <c r="BF35" s="364"/>
      <c r="BG35" s="364"/>
      <c r="BH35" s="364"/>
      <c r="BI35" s="365"/>
      <c r="BJ35" s="553"/>
      <c r="BK35" s="554"/>
      <c r="BL35" s="554"/>
      <c r="BM35" s="555"/>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268"/>
      <c r="P36" s="268"/>
      <c r="Q36" s="6"/>
      <c r="R36" s="338"/>
      <c r="S36" s="339"/>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363"/>
      <c r="BE36" s="364"/>
      <c r="BF36" s="364"/>
      <c r="BG36" s="364"/>
      <c r="BH36" s="364"/>
      <c r="BI36" s="365"/>
      <c r="BJ36" s="553"/>
      <c r="BK36" s="554"/>
      <c r="BL36" s="554"/>
      <c r="BM36" s="555"/>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268"/>
      <c r="P37" s="268"/>
      <c r="Q37" s="6"/>
      <c r="R37" s="338"/>
      <c r="S37" s="339"/>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363"/>
      <c r="BE37" s="364"/>
      <c r="BF37" s="364"/>
      <c r="BG37" s="364"/>
      <c r="BH37" s="364"/>
      <c r="BI37" s="365"/>
      <c r="BJ37" s="553"/>
      <c r="BK37" s="554"/>
      <c r="BL37" s="554"/>
      <c r="BM37" s="555"/>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268"/>
      <c r="P38" s="268"/>
      <c r="Q38" s="6"/>
      <c r="R38" s="338"/>
      <c r="S38" s="339"/>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363"/>
      <c r="BE38" s="364"/>
      <c r="BF38" s="364"/>
      <c r="BG38" s="364"/>
      <c r="BH38" s="364"/>
      <c r="BI38" s="365"/>
      <c r="BJ38" s="553"/>
      <c r="BK38" s="554"/>
      <c r="BL38" s="554"/>
      <c r="BM38" s="555"/>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268"/>
      <c r="P39" s="268"/>
      <c r="Q39" s="6"/>
      <c r="R39" s="338"/>
      <c r="S39" s="339"/>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363"/>
      <c r="BE39" s="364"/>
      <c r="BF39" s="364"/>
      <c r="BG39" s="364"/>
      <c r="BH39" s="364"/>
      <c r="BI39" s="365"/>
      <c r="BJ39" s="553"/>
      <c r="BK39" s="554"/>
      <c r="BL39" s="554"/>
      <c r="BM39" s="555"/>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268"/>
      <c r="P40" s="268"/>
      <c r="Q40" s="6"/>
      <c r="R40" s="338"/>
      <c r="S40" s="339"/>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363"/>
      <c r="BE40" s="364"/>
      <c r="BF40" s="364"/>
      <c r="BG40" s="364"/>
      <c r="BH40" s="364"/>
      <c r="BI40" s="365"/>
      <c r="BJ40" s="553"/>
      <c r="BK40" s="554"/>
      <c r="BL40" s="554"/>
      <c r="BM40" s="555"/>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268"/>
      <c r="P41" s="268"/>
      <c r="Q41" s="6"/>
      <c r="R41" s="338"/>
      <c r="S41" s="339"/>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363"/>
      <c r="BE41" s="364"/>
      <c r="BF41" s="364"/>
      <c r="BG41" s="364"/>
      <c r="BH41" s="364"/>
      <c r="BI41" s="365"/>
      <c r="BJ41" s="553"/>
      <c r="BK41" s="554"/>
      <c r="BL41" s="554"/>
      <c r="BM41" s="555"/>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268"/>
      <c r="P42" s="268"/>
      <c r="Q42" s="6"/>
      <c r="R42" s="338"/>
      <c r="S42" s="339"/>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363"/>
      <c r="BE42" s="364"/>
      <c r="BF42" s="364"/>
      <c r="BG42" s="364"/>
      <c r="BH42" s="364"/>
      <c r="BI42" s="365"/>
      <c r="BJ42" s="553"/>
      <c r="BK42" s="554"/>
      <c r="BL42" s="554"/>
      <c r="BM42" s="555"/>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268"/>
      <c r="P43" s="268"/>
      <c r="Q43" s="6"/>
      <c r="R43" s="338"/>
      <c r="S43" s="339"/>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363"/>
      <c r="BE43" s="364"/>
      <c r="BF43" s="364"/>
      <c r="BG43" s="364"/>
      <c r="BH43" s="364"/>
      <c r="BI43" s="365"/>
      <c r="BJ43" s="553"/>
      <c r="BK43" s="554"/>
      <c r="BL43" s="554"/>
      <c r="BM43" s="555"/>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268"/>
      <c r="P44" s="268"/>
      <c r="Q44" s="6"/>
      <c r="R44" s="338"/>
      <c r="S44" s="339"/>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363"/>
      <c r="BE44" s="364"/>
      <c r="BF44" s="364"/>
      <c r="BG44" s="364"/>
      <c r="BH44" s="364"/>
      <c r="BI44" s="365"/>
      <c r="BJ44" s="553"/>
      <c r="BK44" s="554"/>
      <c r="BL44" s="554"/>
      <c r="BM44" s="555"/>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268"/>
      <c r="P45" s="268"/>
      <c r="Q45" s="6"/>
      <c r="R45" s="338"/>
      <c r="S45" s="339"/>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363"/>
      <c r="BE45" s="364"/>
      <c r="BF45" s="364"/>
      <c r="BG45" s="364"/>
      <c r="BH45" s="364"/>
      <c r="BI45" s="365"/>
      <c r="BJ45" s="553"/>
      <c r="BK45" s="554"/>
      <c r="BL45" s="554"/>
      <c r="BM45" s="555"/>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268"/>
      <c r="P46" s="268"/>
      <c r="Q46" s="6"/>
      <c r="R46" s="338"/>
      <c r="S46" s="339"/>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363"/>
      <c r="BE46" s="364"/>
      <c r="BF46" s="364"/>
      <c r="BG46" s="364"/>
      <c r="BH46" s="364"/>
      <c r="BI46" s="365"/>
      <c r="BJ46" s="553"/>
      <c r="BK46" s="554"/>
      <c r="BL46" s="554"/>
      <c r="BM46" s="555"/>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268"/>
      <c r="P47" s="268"/>
      <c r="Q47" s="6"/>
      <c r="R47" s="338"/>
      <c r="S47" s="339"/>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363"/>
      <c r="BE47" s="364"/>
      <c r="BF47" s="364"/>
      <c r="BG47" s="364"/>
      <c r="BH47" s="364"/>
      <c r="BI47" s="365"/>
      <c r="BJ47" s="553"/>
      <c r="BK47" s="554"/>
      <c r="BL47" s="554"/>
      <c r="BM47" s="555"/>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268"/>
      <c r="P48" s="268"/>
      <c r="Q48" s="6"/>
      <c r="R48" s="338"/>
      <c r="S48" s="339"/>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363"/>
      <c r="BE48" s="364"/>
      <c r="BF48" s="364"/>
      <c r="BG48" s="364"/>
      <c r="BH48" s="364"/>
      <c r="BI48" s="365"/>
      <c r="BJ48" s="553"/>
      <c r="BK48" s="554"/>
      <c r="BL48" s="554"/>
      <c r="BM48" s="555"/>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268"/>
      <c r="P49" s="268"/>
      <c r="Q49" s="6"/>
      <c r="R49" s="338"/>
      <c r="S49" s="339"/>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363"/>
      <c r="BE49" s="364"/>
      <c r="BF49" s="364"/>
      <c r="BG49" s="364"/>
      <c r="BH49" s="364"/>
      <c r="BI49" s="365"/>
      <c r="BJ49" s="553"/>
      <c r="BK49" s="554"/>
      <c r="BL49" s="554"/>
      <c r="BM49" s="555"/>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268"/>
      <c r="P50" s="268"/>
      <c r="Q50" s="6"/>
      <c r="R50" s="338"/>
      <c r="S50" s="339"/>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363"/>
      <c r="BE50" s="364"/>
      <c r="BF50" s="364"/>
      <c r="BG50" s="364"/>
      <c r="BH50" s="364"/>
      <c r="BI50" s="365"/>
      <c r="BJ50" s="553"/>
      <c r="BK50" s="554"/>
      <c r="BL50" s="554"/>
      <c r="BM50" s="555"/>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491"/>
      <c r="P51" s="491"/>
      <c r="Q51" s="11"/>
      <c r="R51" s="499"/>
      <c r="S51" s="500"/>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550"/>
      <c r="BE51" s="551"/>
      <c r="BF51" s="551"/>
      <c r="BG51" s="551"/>
      <c r="BH51" s="551"/>
      <c r="BI51" s="552"/>
      <c r="BJ51" s="547"/>
      <c r="BK51" s="548"/>
      <c r="BL51" s="548"/>
      <c r="BM51" s="549"/>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false" customHeight="1">
      <c r="A53" s="66">
        <v>52</v>
      </c>
      <c r="B53" s="487" t="s">
        <v>179</v>
      </c>
      <c r="C53" s="488"/>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c r="AL53" s="488"/>
      <c r="AM53" s="488"/>
      <c r="AN53" s="488"/>
      <c r="AO53" s="488"/>
      <c r="AP53" s="488"/>
      <c r="AQ53" s="488"/>
      <c r="AR53" s="488"/>
      <c r="AS53" s="488"/>
      <c r="AT53" s="488"/>
      <c r="AU53" s="488"/>
      <c r="AV53" s="488"/>
      <c r="AW53" s="488"/>
      <c r="AX53" s="488"/>
      <c r="AY53" s="488"/>
      <c r="AZ53" s="488"/>
      <c r="BA53" s="488"/>
      <c r="BB53" s="488"/>
      <c r="BC53" s="488"/>
      <c r="BD53" s="488"/>
      <c r="BE53" s="488"/>
      <c r="BF53" s="488"/>
      <c r="BG53" s="488"/>
      <c r="BH53" s="488"/>
      <c r="BI53" s="489"/>
      <c r="BJ53" s="50"/>
      <c r="BK53" s="51"/>
      <c r="BL53" s="51"/>
      <c r="BM53" s="51"/>
    </row>
    <row r="54" spans="1:151" ht="21" hidden="false" customHeight="1">
      <c r="A54" s="66">
        <v>53</v>
      </c>
      <c r="B54" s="492"/>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c r="AO54" s="493"/>
      <c r="AP54" s="493"/>
      <c r="AQ54" s="493"/>
      <c r="AR54" s="493"/>
      <c r="AS54" s="493"/>
      <c r="AT54" s="493"/>
      <c r="AU54" s="493"/>
      <c r="AV54" s="493"/>
      <c r="AW54" s="493"/>
      <c r="AX54" s="493"/>
      <c r="AY54" s="493"/>
      <c r="AZ54" s="493"/>
      <c r="BA54" s="493"/>
      <c r="BB54" s="493"/>
      <c r="BC54" s="493"/>
      <c r="BD54" s="493"/>
      <c r="BE54" s="493"/>
      <c r="BF54" s="493"/>
      <c r="BG54" s="493"/>
      <c r="BH54" s="493"/>
      <c r="BI54" s="494"/>
      <c r="BJ54" s="50"/>
      <c r="BK54" s="51"/>
      <c r="BL54" s="51"/>
      <c r="BM54" s="51"/>
    </row>
    <row r="55" spans="1:151" ht="21" hidden="false" customHeight="1">
      <c r="A55" s="66">
        <v>54</v>
      </c>
      <c r="B55" s="495"/>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c r="BD55" s="493"/>
      <c r="BE55" s="493"/>
      <c r="BF55" s="493"/>
      <c r="BG55" s="493"/>
      <c r="BH55" s="493"/>
      <c r="BI55" s="494"/>
      <c r="BJ55" s="50"/>
      <c r="BK55" s="51"/>
      <c r="BL55" s="51"/>
      <c r="BM55" s="51"/>
    </row>
    <row r="56" spans="1:151" ht="21" hidden="false" customHeight="1" thickBot="1">
      <c r="A56" s="66">
        <v>55</v>
      </c>
      <c r="B56" s="496"/>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8"/>
      <c r="BJ56" s="50"/>
      <c r="BK56" s="51"/>
      <c r="BL56" s="51"/>
      <c r="BM56" s="51"/>
    </row>
    <row r="57" spans="1:151" ht="21" hidden="1" customHeight="1" thickBot="1">
      <c r="A57" s="66">
        <v>56</v>
      </c>
    </row>
    <row r="58" spans="1:151" ht="21" hidden="1" customHeight="1">
      <c r="A58" s="66">
        <v>57</v>
      </c>
      <c r="B58" s="480" t="s">
        <v>180</v>
      </c>
      <c r="C58" s="481"/>
      <c r="D58" s="481"/>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M58" s="481"/>
      <c r="AN58" s="481"/>
      <c r="AO58" s="481"/>
      <c r="AP58" s="481"/>
      <c r="AQ58" s="481"/>
      <c r="AR58" s="481"/>
      <c r="AS58" s="481"/>
      <c r="AT58" s="481"/>
      <c r="AU58" s="481"/>
      <c r="AV58" s="481"/>
      <c r="AW58" s="481"/>
      <c r="AX58" s="481"/>
      <c r="AY58" s="481"/>
      <c r="AZ58" s="481"/>
      <c r="BA58" s="481"/>
      <c r="BB58" s="481"/>
      <c r="BC58" s="481"/>
      <c r="BD58" s="481"/>
      <c r="BE58" s="481"/>
      <c r="BF58" s="481"/>
      <c r="BG58" s="481"/>
      <c r="BH58" s="481"/>
      <c r="BI58" s="482"/>
    </row>
    <row r="59" spans="1:151" ht="21" hidden="1" customHeight="1">
      <c r="A59" s="66">
        <v>58</v>
      </c>
      <c r="B59" s="474"/>
      <c r="C59" s="475"/>
      <c r="D59" s="475"/>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5"/>
      <c r="AE59" s="475"/>
      <c r="AF59" s="475"/>
      <c r="AG59" s="475"/>
      <c r="AH59" s="475"/>
      <c r="AI59" s="475"/>
      <c r="AJ59" s="475"/>
      <c r="AK59" s="475"/>
      <c r="AL59" s="475"/>
      <c r="AM59" s="475"/>
      <c r="AN59" s="475"/>
      <c r="AO59" s="475"/>
      <c r="AP59" s="475"/>
      <c r="AQ59" s="475"/>
      <c r="AR59" s="475"/>
      <c r="AS59" s="475"/>
      <c r="AT59" s="475"/>
      <c r="AU59" s="475"/>
      <c r="AV59" s="475"/>
      <c r="AW59" s="475"/>
      <c r="AX59" s="475"/>
      <c r="AY59" s="475"/>
      <c r="AZ59" s="475"/>
      <c r="BA59" s="475"/>
      <c r="BB59" s="475"/>
      <c r="BC59" s="475"/>
      <c r="BD59" s="475"/>
      <c r="BE59" s="475"/>
      <c r="BF59" s="475"/>
      <c r="BG59" s="475"/>
      <c r="BH59" s="475"/>
      <c r="BI59" s="476"/>
    </row>
    <row r="60" spans="1:151" ht="21" hidden="1" customHeight="1">
      <c r="A60" s="66">
        <v>59</v>
      </c>
      <c r="B60" s="474"/>
      <c r="C60" s="475"/>
      <c r="D60" s="475"/>
      <c r="E60" s="475"/>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75"/>
      <c r="AK60" s="475"/>
      <c r="AL60" s="475"/>
      <c r="AM60" s="475"/>
      <c r="AN60" s="475"/>
      <c r="AO60" s="475"/>
      <c r="AP60" s="475"/>
      <c r="AQ60" s="475"/>
      <c r="AR60" s="475"/>
      <c r="AS60" s="475"/>
      <c r="AT60" s="475"/>
      <c r="AU60" s="475"/>
      <c r="AV60" s="475"/>
      <c r="AW60" s="475"/>
      <c r="AX60" s="475"/>
      <c r="AY60" s="475"/>
      <c r="AZ60" s="475"/>
      <c r="BA60" s="475"/>
      <c r="BB60" s="475"/>
      <c r="BC60" s="475"/>
      <c r="BD60" s="475"/>
      <c r="BE60" s="475"/>
      <c r="BF60" s="475"/>
      <c r="BG60" s="475"/>
      <c r="BH60" s="475"/>
      <c r="BI60" s="476"/>
    </row>
    <row r="61" spans="1:151" ht="21" hidden="1" customHeight="1" thickBot="1">
      <c r="A61" s="66">
        <v>60</v>
      </c>
      <c r="B61" s="477"/>
      <c r="C61" s="478"/>
      <c r="D61" s="478"/>
      <c r="E61" s="478"/>
      <c r="F61" s="478"/>
      <c r="G61" s="478"/>
      <c r="H61" s="478"/>
      <c r="I61" s="478"/>
      <c r="J61" s="478"/>
      <c r="K61" s="478"/>
      <c r="L61" s="478"/>
      <c r="M61" s="478"/>
      <c r="N61" s="478"/>
      <c r="O61" s="478"/>
      <c r="P61" s="478"/>
      <c r="Q61" s="478"/>
      <c r="R61" s="478"/>
      <c r="S61" s="478"/>
      <c r="T61" s="478"/>
      <c r="U61" s="478"/>
      <c r="V61" s="478"/>
      <c r="W61" s="478"/>
      <c r="X61" s="478"/>
      <c r="Y61" s="478"/>
      <c r="Z61" s="478"/>
      <c r="AA61" s="478"/>
      <c r="AB61" s="478"/>
      <c r="AC61" s="478"/>
      <c r="AD61" s="478"/>
      <c r="AE61" s="478"/>
      <c r="AF61" s="478"/>
      <c r="AG61" s="478"/>
      <c r="AH61" s="478"/>
      <c r="AI61" s="478"/>
      <c r="AJ61" s="478"/>
      <c r="AK61" s="478"/>
      <c r="AL61" s="478"/>
      <c r="AM61" s="478"/>
      <c r="AN61" s="478"/>
      <c r="AO61" s="478"/>
      <c r="AP61" s="478"/>
      <c r="AQ61" s="478"/>
      <c r="AR61" s="478"/>
      <c r="AS61" s="478"/>
      <c r="AT61" s="478"/>
      <c r="AU61" s="478"/>
      <c r="AV61" s="478"/>
      <c r="AW61" s="478"/>
      <c r="AX61" s="478"/>
      <c r="AY61" s="478"/>
      <c r="AZ61" s="478"/>
      <c r="BA61" s="478"/>
      <c r="BB61" s="478"/>
      <c r="BC61" s="478"/>
      <c r="BD61" s="478"/>
      <c r="BE61" s="478"/>
      <c r="BF61" s="478"/>
      <c r="BG61" s="478"/>
      <c r="BH61" s="478"/>
      <c r="BI61" s="479"/>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272" t="s">
        <v>181</v>
      </c>
      <c r="C63" s="273"/>
      <c r="D63" s="273"/>
      <c r="E63" s="273"/>
      <c r="F63" s="273"/>
      <c r="G63" s="273"/>
      <c r="H63" s="273"/>
      <c r="I63" s="273"/>
      <c r="J63" s="273"/>
      <c r="K63" s="273"/>
      <c r="L63" s="273"/>
      <c r="M63" s="273"/>
      <c r="N63" s="273"/>
      <c r="O63" s="273"/>
      <c r="P63" s="273"/>
      <c r="Q63" s="273"/>
      <c r="R63" s="273"/>
      <c r="S63" s="273"/>
      <c r="T63" s="273"/>
      <c r="U63" s="273"/>
      <c r="V63" s="274"/>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483" t="s">
        <v>183</v>
      </c>
      <c r="D64" s="484"/>
      <c r="E64" s="333" t="s">
        <v>184</v>
      </c>
      <c r="F64" s="333"/>
      <c r="G64" s="484" t="s">
        <v>185</v>
      </c>
      <c r="H64" s="484"/>
      <c r="I64" s="490"/>
      <c r="J64" s="223" t="s">
        <v>186</v>
      </c>
      <c r="K64" s="343" t="s">
        <v>183</v>
      </c>
      <c r="L64" s="343"/>
      <c r="M64" s="343"/>
      <c r="N64" s="343"/>
      <c r="O64" s="473" t="s">
        <v>184</v>
      </c>
      <c r="P64" s="473"/>
      <c r="Q64" s="473"/>
      <c r="R64" s="473"/>
      <c r="S64" s="269" t="s">
        <v>185</v>
      </c>
      <c r="T64" s="270"/>
      <c r="U64" s="270"/>
      <c r="V64" s="271"/>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485"/>
      <c r="D65" s="336"/>
      <c r="E65" s="486"/>
      <c r="F65" s="486"/>
      <c r="G65" s="336"/>
      <c r="H65" s="336"/>
      <c r="I65" s="337"/>
      <c r="J65" s="226" t="s">
        <v>187</v>
      </c>
      <c r="K65" s="344"/>
      <c r="L65" s="344"/>
      <c r="M65" s="344"/>
      <c r="N65" s="344"/>
      <c r="O65" s="342"/>
      <c r="P65" s="342"/>
      <c r="Q65" s="342"/>
      <c r="R65" s="342"/>
      <c r="S65" s="501"/>
      <c r="T65" s="336"/>
      <c r="U65" s="336"/>
      <c r="V65" s="502"/>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350"/>
      <c r="D66" s="340"/>
      <c r="E66" s="356"/>
      <c r="F66" s="356"/>
      <c r="G66" s="340"/>
      <c r="H66" s="340"/>
      <c r="I66" s="341"/>
      <c r="J66" s="227" t="s">
        <v>188</v>
      </c>
      <c r="K66" s="335"/>
      <c r="L66" s="335"/>
      <c r="M66" s="335"/>
      <c r="N66" s="335"/>
      <c r="O66" s="334"/>
      <c r="P66" s="334"/>
      <c r="Q66" s="334"/>
      <c r="R66" s="334"/>
      <c r="S66" s="354"/>
      <c r="T66" s="340"/>
      <c r="U66" s="340"/>
      <c r="V66" s="355"/>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351" t="s">
        <v>178</v>
      </c>
      <c r="C69" s="352"/>
      <c r="D69" s="35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290"/>
      <c r="F71" s="291"/>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243" t="s">
        <v>191</v>
      </c>
      <c r="C72" s="244"/>
      <c r="D72" s="244"/>
      <c r="E72" s="292"/>
      <c r="F72" s="29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245"/>
      <c r="C73" s="246"/>
      <c r="D73" s="246"/>
      <c r="E73" s="294"/>
      <c r="F73" s="295"/>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296" t="s">
        <v>192</v>
      </c>
      <c r="C75" s="297"/>
      <c r="D75" s="297"/>
      <c r="E75" s="297"/>
      <c r="F75" s="298"/>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299" t="s">
        <v>193</v>
      </c>
      <c r="C76" s="300"/>
      <c r="D76" s="300"/>
      <c r="E76" s="232"/>
      <c r="F76" s="234"/>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348" t="s">
        <v>194</v>
      </c>
      <c r="C77" s="349"/>
      <c r="D77" s="349"/>
      <c r="E77" s="287"/>
      <c r="F77" s="289"/>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345" t="s">
        <v>223</v>
      </c>
      <c r="C79" s="346"/>
      <c r="D79" s="346"/>
      <c r="E79" s="346"/>
      <c r="F79" s="346"/>
      <c r="G79" s="346"/>
      <c r="H79" s="346"/>
      <c r="I79" s="346"/>
      <c r="J79" s="346"/>
      <c r="K79" s="346"/>
      <c r="L79" s="346"/>
      <c r="M79" s="346"/>
      <c r="N79" s="346"/>
      <c r="O79" s="346"/>
      <c r="P79" s="346"/>
      <c r="Q79" s="347"/>
    </row>
    <row r="80" spans="1:60" ht="21" hidden="1" customHeight="1">
      <c r="A80" s="66">
        <v>79</v>
      </c>
      <c r="B80" s="250" t="s">
        <v>278</v>
      </c>
      <c r="C80" s="244"/>
      <c r="D80" s="244"/>
      <c r="E80" s="244"/>
      <c r="F80" s="244"/>
      <c r="G80" s="244"/>
      <c r="H80" s="244"/>
      <c r="I80" s="244"/>
      <c r="J80" s="251"/>
      <c r="K80" s="256" t="s">
        <v>279</v>
      </c>
      <c r="L80" s="257"/>
      <c r="M80" s="258"/>
      <c r="N80" s="265"/>
      <c r="O80" s="266"/>
      <c r="P80" s="266"/>
      <c r="Q80" s="267"/>
    </row>
    <row r="81" spans="1:20" ht="21" hidden="1" customHeight="1">
      <c r="A81" s="66">
        <v>80</v>
      </c>
      <c r="B81" s="252"/>
      <c r="C81" s="253"/>
      <c r="D81" s="253"/>
      <c r="E81" s="253"/>
      <c r="F81" s="253"/>
      <c r="G81" s="253"/>
      <c r="H81" s="253"/>
      <c r="I81" s="253"/>
      <c r="J81" s="254"/>
      <c r="K81" s="256" t="s">
        <v>280</v>
      </c>
      <c r="L81" s="257"/>
      <c r="M81" s="258"/>
      <c r="N81" s="265"/>
      <c r="O81" s="266"/>
      <c r="P81" s="266"/>
      <c r="Q81" s="267"/>
    </row>
    <row r="82" spans="1:20" ht="21" hidden="1" customHeight="1">
      <c r="A82" s="66">
        <v>81</v>
      </c>
      <c r="B82" s="301"/>
      <c r="C82" s="302"/>
      <c r="D82" s="302"/>
      <c r="E82" s="302"/>
      <c r="F82" s="302"/>
      <c r="G82" s="302"/>
      <c r="H82" s="302"/>
      <c r="I82" s="302"/>
      <c r="J82" s="303"/>
      <c r="K82" s="256" t="s">
        <v>281</v>
      </c>
      <c r="L82" s="257"/>
      <c r="M82" s="258"/>
      <c r="N82" s="265"/>
      <c r="O82" s="266"/>
      <c r="P82" s="266"/>
      <c r="Q82" s="267"/>
    </row>
    <row r="83" spans="1:20" ht="21" hidden="1" customHeight="1">
      <c r="A83" s="66">
        <v>82</v>
      </c>
      <c r="B83" s="250" t="s">
        <v>282</v>
      </c>
      <c r="C83" s="244"/>
      <c r="D83" s="244"/>
      <c r="E83" s="244"/>
      <c r="F83" s="244"/>
      <c r="G83" s="244"/>
      <c r="H83" s="244"/>
      <c r="I83" s="244"/>
      <c r="J83" s="251"/>
      <c r="K83" s="256" t="s">
        <v>285</v>
      </c>
      <c r="L83" s="257"/>
      <c r="M83" s="258"/>
      <c r="N83" s="265"/>
      <c r="O83" s="266"/>
      <c r="P83" s="266"/>
      <c r="Q83" s="267"/>
    </row>
    <row r="84" spans="1:20" ht="21" hidden="1" customHeight="1">
      <c r="A84" s="66">
        <v>83</v>
      </c>
      <c r="B84" s="252"/>
      <c r="C84" s="253"/>
      <c r="D84" s="253"/>
      <c r="E84" s="253"/>
      <c r="F84" s="253"/>
      <c r="G84" s="253"/>
      <c r="H84" s="253"/>
      <c r="I84" s="253"/>
      <c r="J84" s="254"/>
      <c r="K84" s="256" t="s">
        <v>286</v>
      </c>
      <c r="L84" s="257"/>
      <c r="M84" s="258"/>
      <c r="N84" s="265"/>
      <c r="O84" s="266"/>
      <c r="P84" s="266"/>
      <c r="Q84" s="267"/>
    </row>
    <row r="85" spans="1:20" ht="21" hidden="1" customHeight="1">
      <c r="A85" s="66">
        <v>84</v>
      </c>
      <c r="B85" s="301"/>
      <c r="C85" s="302"/>
      <c r="D85" s="302"/>
      <c r="E85" s="302"/>
      <c r="F85" s="302"/>
      <c r="G85" s="302"/>
      <c r="H85" s="302"/>
      <c r="I85" s="302"/>
      <c r="J85" s="303"/>
      <c r="K85" s="256" t="s">
        <v>287</v>
      </c>
      <c r="L85" s="257"/>
      <c r="M85" s="258"/>
      <c r="N85" s="265"/>
      <c r="O85" s="266"/>
      <c r="P85" s="266"/>
      <c r="Q85" s="267"/>
    </row>
    <row r="86" spans="1:20" ht="21" hidden="1" customHeight="1">
      <c r="A86" s="66">
        <v>85</v>
      </c>
      <c r="B86" s="250" t="s">
        <v>283</v>
      </c>
      <c r="C86" s="244"/>
      <c r="D86" s="244"/>
      <c r="E86" s="244"/>
      <c r="F86" s="244"/>
      <c r="G86" s="244"/>
      <c r="H86" s="244"/>
      <c r="I86" s="244"/>
      <c r="J86" s="251"/>
      <c r="K86" s="256" t="s">
        <v>288</v>
      </c>
      <c r="L86" s="257"/>
      <c r="M86" s="258"/>
      <c r="N86" s="265"/>
      <c r="O86" s="266"/>
      <c r="P86" s="266"/>
      <c r="Q86" s="267"/>
    </row>
    <row r="87" spans="1:20" ht="21" hidden="1" customHeight="1">
      <c r="A87" s="66">
        <v>86</v>
      </c>
      <c r="B87" s="252"/>
      <c r="C87" s="253"/>
      <c r="D87" s="253"/>
      <c r="E87" s="253"/>
      <c r="F87" s="253"/>
      <c r="G87" s="253"/>
      <c r="H87" s="253"/>
      <c r="I87" s="253"/>
      <c r="J87" s="254"/>
      <c r="K87" s="256" t="s">
        <v>289</v>
      </c>
      <c r="L87" s="257"/>
      <c r="M87" s="258"/>
      <c r="N87" s="265"/>
      <c r="O87" s="266"/>
      <c r="P87" s="266"/>
      <c r="Q87" s="267"/>
    </row>
    <row r="88" spans="1:20" ht="21" hidden="1" customHeight="1">
      <c r="A88" s="66">
        <v>87</v>
      </c>
      <c r="B88" s="301"/>
      <c r="C88" s="302"/>
      <c r="D88" s="302"/>
      <c r="E88" s="302"/>
      <c r="F88" s="302"/>
      <c r="G88" s="302"/>
      <c r="H88" s="302"/>
      <c r="I88" s="302"/>
      <c r="J88" s="303"/>
      <c r="K88" s="256" t="s">
        <v>290</v>
      </c>
      <c r="L88" s="257"/>
      <c r="M88" s="258"/>
      <c r="N88" s="265"/>
      <c r="O88" s="266"/>
      <c r="P88" s="266"/>
      <c r="Q88" s="267"/>
    </row>
    <row r="89" spans="1:20" ht="21" hidden="1" customHeight="1">
      <c r="A89" s="66">
        <v>88</v>
      </c>
      <c r="B89" s="250" t="s">
        <v>284</v>
      </c>
      <c r="C89" s="244"/>
      <c r="D89" s="244"/>
      <c r="E89" s="244"/>
      <c r="F89" s="244"/>
      <c r="G89" s="244"/>
      <c r="H89" s="244"/>
      <c r="I89" s="244"/>
      <c r="J89" s="251"/>
      <c r="K89" s="256" t="s">
        <v>291</v>
      </c>
      <c r="L89" s="257"/>
      <c r="M89" s="258"/>
      <c r="N89" s="265"/>
      <c r="O89" s="266"/>
      <c r="P89" s="266"/>
      <c r="Q89" s="267"/>
    </row>
    <row r="90" spans="1:20" ht="21" hidden="1" customHeight="1">
      <c r="A90" s="66">
        <v>89</v>
      </c>
      <c r="B90" s="252"/>
      <c r="C90" s="253"/>
      <c r="D90" s="253"/>
      <c r="E90" s="253"/>
      <c r="F90" s="253"/>
      <c r="G90" s="253"/>
      <c r="H90" s="253"/>
      <c r="I90" s="253"/>
      <c r="J90" s="254"/>
      <c r="K90" s="256" t="s">
        <v>292</v>
      </c>
      <c r="L90" s="257"/>
      <c r="M90" s="258"/>
      <c r="N90" s="265"/>
      <c r="O90" s="266"/>
      <c r="P90" s="266"/>
      <c r="Q90" s="267"/>
    </row>
    <row r="91" spans="1:20" ht="21" hidden="1" customHeight="1" thickBot="1">
      <c r="A91" s="66">
        <v>90</v>
      </c>
      <c r="B91" s="245"/>
      <c r="C91" s="246"/>
      <c r="D91" s="246"/>
      <c r="E91" s="246"/>
      <c r="F91" s="246"/>
      <c r="G91" s="246"/>
      <c r="H91" s="246"/>
      <c r="I91" s="246"/>
      <c r="J91" s="255"/>
      <c r="K91" s="259" t="s">
        <v>293</v>
      </c>
      <c r="L91" s="260"/>
      <c r="M91" s="261"/>
      <c r="N91" s="262"/>
      <c r="O91" s="263"/>
      <c r="P91" s="263"/>
      <c r="Q91" s="264"/>
    </row>
    <row r="92" spans="1:20" ht="21" hidden="1" customHeight="1" thickBot="1">
      <c r="A92" s="66">
        <v>91</v>
      </c>
    </row>
    <row r="93" spans="1:20" ht="21" hidden="1" customHeight="1">
      <c r="A93" s="66">
        <v>92</v>
      </c>
      <c r="B93" s="122" t="s">
        <v>300</v>
      </c>
      <c r="C93" s="123"/>
      <c r="D93" s="124"/>
    </row>
    <row r="94" spans="1:20" ht="21" hidden="1" customHeight="1" thickBot="1">
      <c r="A94" s="66">
        <v>93</v>
      </c>
      <c r="B94" s="247" t="s">
        <v>381</v>
      </c>
      <c r="C94" s="248"/>
      <c r="D94" s="249"/>
    </row>
    <row r="95" spans="1:20" ht="21" hidden="1" customHeight="1" thickBot="1">
      <c r="A95" s="66">
        <v>94</v>
      </c>
    </row>
    <row r="96" spans="1:20" ht="21" hidden="1" customHeight="1">
      <c r="A96" s="66">
        <v>95</v>
      </c>
      <c r="B96" s="228" t="s">
        <v>326</v>
      </c>
      <c r="C96" s="229"/>
      <c r="D96" s="229"/>
      <c r="E96" s="232"/>
      <c r="F96" s="233"/>
      <c r="G96" s="233"/>
      <c r="H96" s="233"/>
      <c r="I96" s="233"/>
      <c r="J96" s="233"/>
      <c r="K96" s="233"/>
      <c r="L96" s="233"/>
      <c r="M96" s="233"/>
      <c r="N96" s="233"/>
      <c r="O96" s="233"/>
      <c r="P96" s="233"/>
      <c r="Q96" s="233"/>
      <c r="R96" s="233"/>
      <c r="S96" s="233"/>
      <c r="T96" s="234"/>
    </row>
    <row r="97" spans="1:61" ht="21" hidden="1" customHeight="1">
      <c r="A97" s="66">
        <v>96</v>
      </c>
      <c r="B97" s="243" t="s">
        <v>331</v>
      </c>
      <c r="C97" s="244"/>
      <c r="D97" s="244"/>
      <c r="E97" s="284"/>
      <c r="F97" s="285"/>
      <c r="G97" s="285"/>
      <c r="H97" s="285"/>
      <c r="I97" s="285"/>
      <c r="J97" s="285"/>
      <c r="K97" s="285"/>
      <c r="L97" s="285"/>
      <c r="M97" s="285"/>
      <c r="N97" s="285"/>
      <c r="O97" s="285"/>
      <c r="P97" s="285"/>
      <c r="Q97" s="285"/>
      <c r="R97" s="285"/>
      <c r="S97" s="285"/>
      <c r="T97" s="286"/>
    </row>
    <row r="98" spans="1:61" ht="21" hidden="1" customHeight="1" thickBot="1">
      <c r="A98" s="66">
        <v>97</v>
      </c>
      <c r="B98" s="245"/>
      <c r="C98" s="246"/>
      <c r="D98" s="246"/>
      <c r="E98" s="287"/>
      <c r="F98" s="288"/>
      <c r="G98" s="288"/>
      <c r="H98" s="288"/>
      <c r="I98" s="288"/>
      <c r="J98" s="288"/>
      <c r="K98" s="288"/>
      <c r="L98" s="288"/>
      <c r="M98" s="288"/>
      <c r="N98" s="288"/>
      <c r="O98" s="288"/>
      <c r="P98" s="288"/>
      <c r="Q98" s="288"/>
      <c r="R98" s="288"/>
      <c r="S98" s="288"/>
      <c r="T98" s="289"/>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247" t="s">
        <v>381</v>
      </c>
      <c r="C101" s="248"/>
      <c r="D101" s="249"/>
    </row>
    <row r="102" spans="1:61" ht="21" hidden="1" customHeight="1" thickBot="1">
      <c r="A102" s="66">
        <v>101</v>
      </c>
    </row>
    <row r="103" spans="1:61" ht="33" hidden="1" customHeight="1">
      <c r="A103" s="66">
        <v>102</v>
      </c>
      <c r="B103" s="275" t="s">
        <v>327</v>
      </c>
      <c r="C103" s="276"/>
      <c r="D103" s="277"/>
      <c r="E103" s="235" t="s">
        <v>332</v>
      </c>
      <c r="F103" s="236"/>
      <c r="G103" s="237"/>
      <c r="H103" s="235" t="s">
        <v>333</v>
      </c>
      <c r="I103" s="236"/>
      <c r="J103" s="236"/>
      <c r="K103" s="237"/>
      <c r="L103" s="235" t="s">
        <v>334</v>
      </c>
      <c r="M103" s="236"/>
      <c r="N103" s="236"/>
      <c r="O103" s="237"/>
      <c r="P103" s="235" t="s">
        <v>335</v>
      </c>
      <c r="Q103" s="241"/>
      <c r="R103" s="241"/>
      <c r="S103" s="241"/>
      <c r="T103" s="242"/>
    </row>
    <row r="104" spans="1:61" ht="24.75" hidden="1" customHeight="1" thickBot="1">
      <c r="A104" s="66">
        <v>103</v>
      </c>
      <c r="B104" s="328" t="s">
        <v>178</v>
      </c>
      <c r="C104" s="329"/>
      <c r="D104" s="330"/>
      <c r="E104" s="328" t="s">
        <v>178</v>
      </c>
      <c r="F104" s="329"/>
      <c r="G104" s="330"/>
      <c r="H104" s="238" t="s">
        <v>178</v>
      </c>
      <c r="I104" s="239"/>
      <c r="J104" s="239"/>
      <c r="K104" s="240"/>
      <c r="L104" s="238" t="s">
        <v>178</v>
      </c>
      <c r="M104" s="239"/>
      <c r="N104" s="239"/>
      <c r="O104" s="240"/>
      <c r="P104" s="238" t="s">
        <v>178</v>
      </c>
      <c r="Q104" s="239"/>
      <c r="R104" s="239"/>
      <c r="S104" s="239"/>
      <c r="T104" s="240"/>
    </row>
    <row r="105" spans="1:61" ht="21" hidden="1" customHeight="1" thickBot="1">
      <c r="A105" s="66">
        <v>104</v>
      </c>
    </row>
    <row r="106" spans="1:61" ht="21" hidden="1" customHeight="1" thickBot="1">
      <c r="A106" s="66">
        <v>105</v>
      </c>
      <c r="B106" s="304" t="s">
        <v>329</v>
      </c>
      <c r="C106" s="305"/>
      <c r="D106" s="305"/>
      <c r="E106" s="305"/>
      <c r="F106" s="305"/>
      <c r="G106" s="305"/>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305"/>
      <c r="AY106" s="305"/>
      <c r="AZ106" s="305"/>
      <c r="BA106" s="305"/>
      <c r="BB106" s="305"/>
      <c r="BC106" s="305"/>
      <c r="BD106" s="305"/>
      <c r="BE106" s="305"/>
      <c r="BF106" s="305"/>
      <c r="BG106" s="305"/>
      <c r="BH106" s="305"/>
      <c r="BI106" s="306"/>
    </row>
    <row r="107" spans="1:61" ht="21" hidden="1" customHeight="1">
      <c r="A107" s="66">
        <v>106</v>
      </c>
      <c r="B107" s="307"/>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c r="AZ107" s="308"/>
      <c r="BA107" s="308"/>
      <c r="BB107" s="308"/>
      <c r="BC107" s="308"/>
      <c r="BD107" s="308"/>
      <c r="BE107" s="308"/>
      <c r="BF107" s="308"/>
      <c r="BG107" s="308"/>
      <c r="BH107" s="308"/>
      <c r="BI107" s="309"/>
    </row>
    <row r="108" spans="1:61" ht="21" hidden="1" customHeight="1">
      <c r="A108" s="66">
        <v>107</v>
      </c>
      <c r="B108" s="310"/>
      <c r="C108" s="311"/>
      <c r="D108" s="311"/>
      <c r="E108" s="311"/>
      <c r="F108" s="311"/>
      <c r="G108" s="311"/>
      <c r="H108" s="311"/>
      <c r="I108" s="311"/>
      <c r="J108" s="311"/>
      <c r="K108" s="311"/>
      <c r="L108" s="311"/>
      <c r="M108" s="311"/>
      <c r="N108" s="311"/>
      <c r="O108" s="311"/>
      <c r="P108" s="311"/>
      <c r="Q108" s="311"/>
      <c r="R108" s="311"/>
      <c r="S108" s="311"/>
      <c r="T108" s="311"/>
      <c r="U108" s="311"/>
      <c r="V108" s="311"/>
      <c r="W108" s="311"/>
      <c r="X108" s="311"/>
      <c r="Y108" s="311"/>
      <c r="Z108" s="311"/>
      <c r="AA108" s="311"/>
      <c r="AB108" s="311"/>
      <c r="AC108" s="311"/>
      <c r="AD108" s="311"/>
      <c r="AE108" s="311"/>
      <c r="AF108" s="311"/>
      <c r="AG108" s="311"/>
      <c r="AH108" s="311"/>
      <c r="AI108" s="311"/>
      <c r="AJ108" s="311"/>
      <c r="AK108" s="311"/>
      <c r="AL108" s="311"/>
      <c r="AM108" s="311"/>
      <c r="AN108" s="311"/>
      <c r="AO108" s="311"/>
      <c r="AP108" s="311"/>
      <c r="AQ108" s="311"/>
      <c r="AR108" s="311"/>
      <c r="AS108" s="311"/>
      <c r="AT108" s="311"/>
      <c r="AU108" s="311"/>
      <c r="AV108" s="311"/>
      <c r="AW108" s="311"/>
      <c r="AX108" s="311"/>
      <c r="AY108" s="311"/>
      <c r="AZ108" s="311"/>
      <c r="BA108" s="311"/>
      <c r="BB108" s="311"/>
      <c r="BC108" s="311"/>
      <c r="BD108" s="311"/>
      <c r="BE108" s="311"/>
      <c r="BF108" s="311"/>
      <c r="BG108" s="311"/>
      <c r="BH108" s="311"/>
      <c r="BI108" s="312"/>
    </row>
    <row r="109" spans="1:61" ht="21" hidden="1" customHeight="1" thickBot="1">
      <c r="A109" s="66">
        <v>108</v>
      </c>
      <c r="B109" s="313"/>
      <c r="C109" s="314"/>
      <c r="D109" s="314"/>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5"/>
    </row>
    <row r="110" spans="1:61" ht="21" hidden="1" customHeight="1" thickBot="1">
      <c r="A110" s="66">
        <v>109</v>
      </c>
    </row>
    <row r="111" spans="1:61" ht="21" hidden="1" customHeight="1" thickBot="1">
      <c r="A111" s="66">
        <v>110</v>
      </c>
      <c r="B111" s="316" t="s">
        <v>330</v>
      </c>
      <c r="C111" s="317"/>
      <c r="D111" s="317"/>
      <c r="E111" s="317"/>
      <c r="F111" s="317"/>
      <c r="G111" s="317"/>
      <c r="H111" s="317"/>
      <c r="I111" s="317"/>
      <c r="J111" s="317"/>
      <c r="K111" s="317"/>
      <c r="L111" s="317"/>
      <c r="M111" s="317"/>
      <c r="N111" s="317"/>
      <c r="O111" s="317"/>
      <c r="P111" s="317"/>
      <c r="Q111" s="317"/>
      <c r="R111" s="317"/>
      <c r="S111" s="317"/>
      <c r="T111" s="317"/>
      <c r="U111" s="317"/>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317"/>
      <c r="AR111" s="317"/>
      <c r="AS111" s="317"/>
      <c r="AT111" s="317"/>
      <c r="AU111" s="317"/>
      <c r="AV111" s="317"/>
      <c r="AW111" s="317"/>
      <c r="AX111" s="317"/>
      <c r="AY111" s="317"/>
      <c r="AZ111" s="317"/>
      <c r="BA111" s="317"/>
      <c r="BB111" s="317"/>
      <c r="BC111" s="317"/>
      <c r="BD111" s="317"/>
      <c r="BE111" s="317"/>
      <c r="BF111" s="317"/>
      <c r="BG111" s="317"/>
      <c r="BH111" s="317"/>
      <c r="BI111" s="318"/>
    </row>
    <row r="112" spans="1:61" ht="21" hidden="1" customHeight="1">
      <c r="A112" s="66">
        <v>111</v>
      </c>
      <c r="B112" s="319"/>
      <c r="C112" s="320"/>
      <c r="D112" s="320"/>
      <c r="E112" s="320"/>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0"/>
      <c r="AQ112" s="320"/>
      <c r="AR112" s="320"/>
      <c r="AS112" s="320"/>
      <c r="AT112" s="320"/>
      <c r="AU112" s="320"/>
      <c r="AV112" s="320"/>
      <c r="AW112" s="320"/>
      <c r="AX112" s="320"/>
      <c r="AY112" s="320"/>
      <c r="AZ112" s="320"/>
      <c r="BA112" s="320"/>
      <c r="BB112" s="320"/>
      <c r="BC112" s="320"/>
      <c r="BD112" s="320"/>
      <c r="BE112" s="320"/>
      <c r="BF112" s="320"/>
      <c r="BG112" s="320"/>
      <c r="BH112" s="320"/>
      <c r="BI112" s="321"/>
    </row>
    <row r="113" spans="1:61" ht="21" hidden="1" customHeight="1">
      <c r="A113" s="66">
        <v>112</v>
      </c>
      <c r="B113" s="322"/>
      <c r="C113" s="323"/>
      <c r="D113" s="323"/>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3"/>
      <c r="AK113" s="323"/>
      <c r="AL113" s="323"/>
      <c r="AM113" s="323"/>
      <c r="AN113" s="323"/>
      <c r="AO113" s="323"/>
      <c r="AP113" s="323"/>
      <c r="AQ113" s="323"/>
      <c r="AR113" s="323"/>
      <c r="AS113" s="323"/>
      <c r="AT113" s="323"/>
      <c r="AU113" s="323"/>
      <c r="AV113" s="323"/>
      <c r="AW113" s="323"/>
      <c r="AX113" s="323"/>
      <c r="AY113" s="323"/>
      <c r="AZ113" s="323"/>
      <c r="BA113" s="323"/>
      <c r="BB113" s="323"/>
      <c r="BC113" s="323"/>
      <c r="BD113" s="323"/>
      <c r="BE113" s="323"/>
      <c r="BF113" s="323"/>
      <c r="BG113" s="323"/>
      <c r="BH113" s="323"/>
      <c r="BI113" s="324"/>
    </row>
    <row r="114" spans="1:61" ht="21" hidden="1" customHeight="1" thickBot="1">
      <c r="A114" s="66">
        <v>113</v>
      </c>
      <c r="B114" s="325"/>
      <c r="C114" s="326"/>
      <c r="D114" s="326"/>
      <c r="E114" s="326"/>
      <c r="F114" s="326"/>
      <c r="G114" s="326"/>
      <c r="H114" s="326"/>
      <c r="I114" s="326"/>
      <c r="J114" s="326"/>
      <c r="K114" s="326"/>
      <c r="L114" s="326"/>
      <c r="M114" s="326"/>
      <c r="N114" s="326"/>
      <c r="O114" s="326"/>
      <c r="P114" s="326"/>
      <c r="Q114" s="326"/>
      <c r="R114" s="326"/>
      <c r="S114" s="326"/>
      <c r="T114" s="326"/>
      <c r="U114" s="326"/>
      <c r="V114" s="326"/>
      <c r="W114" s="326"/>
      <c r="X114" s="326"/>
      <c r="Y114" s="326"/>
      <c r="Z114" s="326"/>
      <c r="AA114" s="326"/>
      <c r="AB114" s="326"/>
      <c r="AC114" s="326"/>
      <c r="AD114" s="326"/>
      <c r="AE114" s="326"/>
      <c r="AF114" s="326"/>
      <c r="AG114" s="326"/>
      <c r="AH114" s="326"/>
      <c r="AI114" s="326"/>
      <c r="AJ114" s="326"/>
      <c r="AK114" s="326"/>
      <c r="AL114" s="326"/>
      <c r="AM114" s="326"/>
      <c r="AN114" s="326"/>
      <c r="AO114" s="326"/>
      <c r="AP114" s="326"/>
      <c r="AQ114" s="326"/>
      <c r="AR114" s="326"/>
      <c r="AS114" s="326"/>
      <c r="AT114" s="326"/>
      <c r="AU114" s="326"/>
      <c r="AV114" s="326"/>
      <c r="AW114" s="326"/>
      <c r="AX114" s="326"/>
      <c r="AY114" s="326"/>
      <c r="AZ114" s="326"/>
      <c r="BA114" s="326"/>
      <c r="BB114" s="326"/>
      <c r="BC114" s="326"/>
      <c r="BD114" s="326"/>
      <c r="BE114" s="326"/>
      <c r="BF114" s="326"/>
      <c r="BG114" s="326"/>
      <c r="BH114" s="326"/>
      <c r="BI114" s="327"/>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278" t="s">
        <v>178</v>
      </c>
      <c r="C117" s="279"/>
      <c r="D117" s="280"/>
    </row>
    <row r="118" spans="1:61" ht="21" hidden="1" customHeight="1" thickBot="1">
      <c r="B118" s="94"/>
      <c r="C118" s="94"/>
      <c r="D118" s="94"/>
    </row>
    <row r="119" spans="1:61" ht="26.25" hidden="1" customHeight="1">
      <c r="B119" s="275" t="s">
        <v>364</v>
      </c>
      <c r="C119" s="276"/>
      <c r="D119" s="277"/>
      <c r="E119" s="275" t="s">
        <v>365</v>
      </c>
      <c r="F119" s="276"/>
      <c r="G119" s="277"/>
    </row>
    <row r="120" spans="1:61" ht="26.25" hidden="1" customHeight="1" thickBot="1">
      <c r="B120" s="278" t="s">
        <v>178</v>
      </c>
      <c r="C120" s="279"/>
      <c r="D120" s="280"/>
      <c r="E120" s="281" t="s">
        <v>366</v>
      </c>
      <c r="F120" s="282"/>
      <c r="G120" s="283"/>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t="e">
        <f>VLOOKUP($R$7,$F$145:$AJ$180,30,FALSE)</f>
        <v>#N/A</v>
      </c>
      <c r="W142" s="83" t="e">
        <f>VLOOKUP($R$7,$F$145:$AJ$180,31,FALSE)</f>
        <v>#N/A</v>
      </c>
      <c r="AA142" s="83" t="e">
        <f>VLOOKUP($R$7,$F$145:$AH$180,2,FALSE)</f>
        <v>#N/A</v>
      </c>
      <c r="AB142" s="83" t="e">
        <f>VLOOKUP($R$7,$F$145:$AH$180,3,FALSE)</f>
        <v>#N/A</v>
      </c>
      <c r="AC142" s="83" t="e">
        <f>VLOOKUP($R$7,$F$145:$AH$180,4,FALSE)</f>
        <v>#N/A</v>
      </c>
      <c r="AD142" s="83" t="e">
        <f>VLOOKUP($R$7,$F$145:$AH$180,5,FALSE)</f>
        <v>#N/A</v>
      </c>
      <c r="AF142" s="83" t="e">
        <f>VLOOKUP($R$7,$F$145:$AH$180,6,FALSE)</f>
        <v>#N/A</v>
      </c>
      <c r="AG142" s="83" t="e">
        <f>VLOOKUP($R$7,$F$145:$AH$180,7,FALSE)</f>
        <v>#N/A</v>
      </c>
      <c r="AH142" s="83" t="e">
        <f>VLOOKUP($R$7,$F$145:$AH$180,8,FALSE)</f>
        <v>#N/A</v>
      </c>
      <c r="AI142" s="83" t="e">
        <f>VLOOKUP($R$7,$F$145:$AH$180,9,FALSE)</f>
        <v>#N/A</v>
      </c>
      <c r="AJ142" s="83" t="e">
        <f>VLOOKUP($R$7,$F$145:$AH$180,10,FALSE)</f>
        <v>#N/A</v>
      </c>
      <c r="AK142" s="83" t="e">
        <f>VLOOKUP($R$7,$F$145:$AH$180,11,FALSE)</f>
        <v>#N/A</v>
      </c>
      <c r="AL142" s="83" t="e">
        <f>VLOOKUP($R$7,$F$145:$AH$180,12,FALSE)</f>
        <v>#N/A</v>
      </c>
      <c r="AM142" s="83" t="e">
        <f>VLOOKUP($R$7,$F$145:$AH$180,13,FALSE)</f>
        <v>#N/A</v>
      </c>
      <c r="AN142" s="83" t="e">
        <f>VLOOKUP($R$7,$F$145:$AH$180,14,FALSE)</f>
        <v>#N/A</v>
      </c>
      <c r="AO142" s="83" t="e">
        <f>VLOOKUP($R$7,$F$145:$AH$180,15,FALSE)</f>
        <v>#N/A</v>
      </c>
      <c r="AP142" s="83" t="e">
        <f>VLOOKUP($R$7,$F$145:$AH$180,16,FALSE)</f>
        <v>#N/A</v>
      </c>
      <c r="AQ142" s="83" t="e">
        <f>VLOOKUP($R$7,$F$145:$AH$180,17,FALSE)</f>
        <v>#N/A</v>
      </c>
      <c r="AR142" s="83" t="e">
        <f>VLOOKUP($R$7,$F$145:$AH$180,18,FALSE)</f>
        <v>#N/A</v>
      </c>
      <c r="AS142" s="83" t="e">
        <f>VLOOKUP($R$7,$F$145:$AH$180,19,FALSE)</f>
        <v>#N/A</v>
      </c>
      <c r="AT142" s="83" t="e">
        <f>VLOOKUP($R$7,$F$145:$AH$180,20,FALSE)</f>
        <v>#N/A</v>
      </c>
      <c r="AU142" s="83" t="e">
        <f>VLOOKUP($R$7,$F$145:$AH$180,21,FALSE)</f>
        <v>#N/A</v>
      </c>
      <c r="AV142" s="83" t="e">
        <f>VLOOKUP($R$7,$F$145:$AH$180,22,FALSE)</f>
        <v>#N/A</v>
      </c>
      <c r="AW142" s="83" t="e">
        <f>VLOOKUP($R$7,$F$145:$AH$180,23,FALSE)</f>
        <v>#N/A</v>
      </c>
      <c r="AX142" s="83" t="e">
        <f>VLOOKUP($R$7,$F$145:$AH$180,24,FALSE)</f>
        <v>#N/A</v>
      </c>
      <c r="AY142" s="83" t="e">
        <f>VLOOKUP($R$7,$F$145:$AH$180,25,FALSE)</f>
        <v>#N/A</v>
      </c>
      <c r="AZ142" s="83" t="e">
        <f>VLOOKUP($R$7,$F$145:$AH$180,26,FALSE)</f>
        <v>#N/A</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CalcPr fullCalcOnLoad="true"/>
  <sheetProtection algorithmName="SHA-512" hashValue="nbn4LFqLh6xgaDAomjTNIHl7fY4teH5NKXypPOIJeaKh8q3v8ojetgnPjHQMmQlilF4ZJ/KznWDcQt8a1LB63w==" saltValue="HyLdYLPRNzQubrXv6MNaqg==" spinCount="100000" sheet="1" objects="1" scenarios="1"/>
  <mergeCells count="367">
    <mergeCell ref="DK20:DL20"/>
    <mergeCell ref="DM20:DN20"/>
    <mergeCell ref="EC20:ED20"/>
    <mergeCell ref="EE20:EF20"/>
    <mergeCell ref="CZ20:DD20"/>
    <mergeCell ref="DE20:DJ20"/>
    <mergeCell ref="DO20:DP20"/>
    <mergeCell ref="DQ20:DR20"/>
    <mergeCell ref="DS20:DU20"/>
    <mergeCell ref="DV20:EB20"/>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I7:M7"/>
    <mergeCell ref="I10:M10"/>
    <mergeCell ref="B9:B14"/>
    <mergeCell ref="D14:H14"/>
    <mergeCell ref="I14:M14"/>
    <mergeCell ref="D10:E10"/>
    <mergeCell ref="F10:H10"/>
    <mergeCell ref="I12:M12"/>
    <mergeCell ref="I13:M13"/>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O30:P30"/>
    <mergeCell ref="O40:P40"/>
    <mergeCell ref="Q20:Q21"/>
    <mergeCell ref="M20:M21"/>
    <mergeCell ref="J20:J21"/>
    <mergeCell ref="O24:P24"/>
    <mergeCell ref="O26:P26"/>
    <mergeCell ref="O27:P27"/>
    <mergeCell ref="R27:S27"/>
    <mergeCell ref="R26:S26"/>
    <mergeCell ref="O37:P37"/>
    <mergeCell ref="R40:S40"/>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B80:J82"/>
    <mergeCell ref="K80:M80"/>
    <mergeCell ref="K82:M82"/>
    <mergeCell ref="B77:D77"/>
    <mergeCell ref="N80:Q80"/>
    <mergeCell ref="N81:Q81"/>
    <mergeCell ref="C66:D66"/>
    <mergeCell ref="B69:D69"/>
    <mergeCell ref="S66:V66"/>
    <mergeCell ref="E66:F66"/>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xr:uid="{65BEDCEB-20C0-4864-A6D8-1AE4EA4B7BC2}">
      <formula1>"○"</formula1>
    </dataValidation>
    <dataValidation type="list" allowBlank="1" showInputMessage="1" showErrorMessage="1" sqref="BB22:BB51" xr:uid="{26D0BABF-E670-4660-A301-B2BD87A69FA0}">
      <formula1>"A,B,C"</formula1>
    </dataValidation>
    <dataValidation type="list" allowBlank="1" showInputMessage="1" showErrorMessage="1" sqref="U22:U51" xr:uid="{060E0D5A-0E8E-4408-B654-F6D47FBE84F6}">
      <formula1>"◎,○"</formula1>
    </dataValidation>
    <dataValidation type="list" allowBlank="1" showInputMessage="1" showErrorMessage="1" sqref="I22:I51" xr:uid="{AE525AEE-AE66-4264-A1DF-04A3CAC9F649}">
      <formula1>"1,2,3,4,5,6,7,8,9,10,11,12,13,14,15,16,17,18,19,20,21,22,23,24,25,26,27,28,29,30,31,32,33,34,35,36,37,38,39,40,41,42,43,44,45,46,47,48,49,50,51,52,53,54,55,56,57,58,59,60,61,62,63,64"</formula1>
    </dataValidation>
    <dataValidation type="list" allowBlank="1" showInputMessage="1" showErrorMessage="1" sqref="H22:H51" xr:uid="{37D16472-B15D-4367-BB2B-1C8C031A25BE}">
      <formula1>"大正,昭和,平成"</formula1>
    </dataValidation>
    <dataValidation type="list" allowBlank="1" showInputMessage="1" showErrorMessage="1" sqref="G22:G51" xr:uid="{D281B974-6440-4BEE-A08C-4EC7A7665B73}">
      <formula1>"男,女"</formula1>
    </dataValidation>
    <dataValidation allowBlank="1" showInputMessage="1" showErrorMessage="1" prompt="全角カタカナでご記入ください" sqref="E22:F51" xr:uid="{3C2580D6-5C6E-41E4-9470-21B7FC73CF0F}"/>
    <dataValidation type="list" allowBlank="1" showInputMessage="1" showErrorMessage="1" sqref="K22:K51 G5:H5" xr:uid="{597326CE-310B-4BA5-ADAD-66EA237173FC}">
      <formula1>"1,2,3,4,5,6,7,8,9,10,11,12,13,14,15,16,17,18,19,20,21,22,23,24,25,26,27,28,29,30,31"</formula1>
    </dataValidation>
    <dataValidation type="list" allowBlank="1" showInputMessage="1" showErrorMessage="1" sqref="J22:J51 E5" xr:uid="{AA9CD488-5205-4112-BC1F-682B62C03760}">
      <formula1>"1,2,3,4,5,6,7,8,9,10,11,12"</formula1>
    </dataValidation>
    <dataValidation type="list" allowBlank="1" showInputMessage="1" showErrorMessage="1" sqref="AA23:AA51" xr:uid="{F6ECCA43-208D-4B4D-9078-1C0FA7D394AD}">
      <formula1>"1,2,3"</formula1>
    </dataValidation>
    <dataValidation type="list" allowBlank="1" showInputMessage="1" showErrorMessage="1" sqref="BC22:BC51 M22:R51 T22:T51 V23:Z51 AB23:AF51" xr:uid="{0A9F51E0-EA85-47FA-9EA5-151950B4673C}">
      <formula1>"○"</formula1>
    </dataValidation>
    <dataValidation type="list" allowBlank="1" showInputMessage="1" showErrorMessage="1" error="1～99までの半角数字をご記入ください。" sqref="DO22:DO51" xr:uid="{392624D2-1532-40B1-B093-29F5945EF939}">
      <formula1>"　,普通車,電動自転車"</formula1>
    </dataValidation>
    <dataValidation allowBlank="1" showInputMessage="1" showErrorMessage="1" prompt="半角数字でご記入ください。" sqref="EN22:EQ51" xr:uid="{4214B279-D90D-46C9-A8BA-131D99D0968D}"/>
    <dataValidation type="list" allowBlank="1" showInputMessage="1" showErrorMessage="1" sqref="CI22:CL51 CQ22:CQ51 CO22:CO51 EG22:EG51 DW22:EA51 DM22:DM51 EI22:EI51 EC22:EC51 EE22:EE51 CU22:CV51 CY22:CZ51 DP22:DQ51 BX22:BX51 CD22:CD51 BZ22:BZ51" xr:uid="{AF1D9766-070B-4735-8F4F-E3CECD742298}">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xr:uid="{EEC1C351-4093-4662-B700-5468EB51F8C3}">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xr:uid="{56E1A59B-CB77-4DCB-A2FF-582941111C6A}">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xr:uid="{F3AB7394-04DE-4A09-A0DA-C2C914D16DF1}">
      <formula1>AND(LEN(CW22)&gt;=1,LEN(CW22)&lt;=3,INT(CW22)=CW22+0,LEN(CW22)=LENB(CW22))</formula1>
    </dataValidation>
    <dataValidation type="list" allowBlank="1" showInputMessage="1" showErrorMessage="1" sqref="DS22:DS51" xr:uid="{607F9A1A-A96F-4004-884B-20DC09E9B463}">
      <formula1>"　,左,右"</formula1>
    </dataValidation>
    <dataValidation type="list" allowBlank="1" showInputMessage="1" showErrorMessage="1" sqref="DT22:DT51" xr:uid="{20A8A83B-D403-4474-9286-76E059D7B130}">
      <formula1>"　,130cm,160cm"</formula1>
    </dataValidation>
    <dataValidation type="list" allowBlank="1" showInputMessage="1" showErrorMessage="1" sqref="DU22:DU51" xr:uid="{20704992-72CF-43E0-A6CA-D0B02436BE9E}">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xr:uid="{BEE6B39F-D6BA-4FF4-808E-793689AF9639}">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xr:uid="{5BF94A00-4FC6-4C27-829A-FF74A34DE32B}">
      <formula1>1</formula1>
      <formula2>99</formula2>
    </dataValidation>
    <dataValidation type="list" allowBlank="1" showInputMessage="1" showErrorMessage="1" prompt="JDSF会員は、備考欄に会員番号を記入してください。" sqref="DV22:DV51" xr:uid="{1574C909-8250-49DC-9582-A0EB99FD799B}">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xr:uid="{78B333F5-23F6-4324-8069-84EBF3A236D2}">
      <formula1>"　,1,2,3,4,5,6,7,8,9,10,11,12"</formula1>
    </dataValidation>
    <dataValidation type="list" allowBlank="1" showInputMessage="1" showErrorMessage="1" sqref="EB22:EB51" xr:uid="{CEF0850B-B37F-4BF8-BACB-C1CC0771A1CD}">
      <formula1>"　,ワルツ,タンゴ,チャチャチャ,ルンバ"</formula1>
    </dataValidation>
    <dataValidation type="whole" allowBlank="1" showInputMessage="1" showErrorMessage="1" promptTitle="＝＝＝＝＝＝＝＝入力制限＝＝＝＝＝＝＝＝" prompt="半角数字でご記入ください。" sqref="DK22:DK51" xr:uid="{01F68D37-C15D-4EC4-B422-9A89C4AB699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xr:uid="{09FD8EFF-990C-4E4C-B1F6-BE2FEBF7FE99}">
      <formula1>0</formula1>
      <formula2>25</formula2>
    </dataValidation>
    <dataValidation type="list" allowBlank="1" showInputMessage="1" showErrorMessage="1" sqref="CN22:CN51" xr:uid="{397C928A-C368-4C74-854C-943504E58858}">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xr:uid="{381CADF9-659B-4E5B-9B2A-B6F702EAD934}">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xr:uid="{49C7B60D-7DB7-4249-B74E-8F76D98962A7}"/>
    <dataValidation type="list" allowBlank="1" showInputMessage="1" showErrorMessage="1" sqref="EH22:EH51" xr:uid="{BDF7DDFF-9A41-4ECE-BAAE-73597E572913}">
      <formula1>"　,大将,副将,三将"</formula1>
    </dataValidation>
    <dataValidation type="list" allowBlank="1" showInputMessage="1" showErrorMessage="1" sqref="DQ22:DR51 DJ22:DJ51 DM22:DN51 DG22:DG51" xr:uid="{79C26546-CE93-4874-B5DC-0EA2E102C898}">
      <formula1>"　,第1泳者,第2泳者,第3泳者,第4泳者"</formula1>
    </dataValidation>
    <dataValidation type="list" allowBlank="1" showInputMessage="1" showErrorMessage="1" sqref="DC22:DC51 DA22:DA51" xr:uid="{00CB409A-9214-4630-B16B-A53AC86317AE}">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xr:uid="{80E19755-9528-4DA5-B45A-AA67CF9925ED}">
      <formula1>"　,初段,2段,3段,4段,5段,6段,7段"</formula1>
    </dataValidation>
    <dataValidation type="list" allowBlank="1" showInputMessage="1" showErrorMessage="1" sqref="CS22:CS51" xr:uid="{8E3876C6-FCFF-42F6-A74C-951CCF5122A2}">
      <formula1>"　,先鋒,次鋒,中堅,副将,大将,交代選手"</formula1>
    </dataValidation>
    <dataValidation type="list" allowBlank="1" showInputMessage="1" showErrorMessage="1" sqref="CR22:CR51" xr:uid="{25E1CACE-7247-4D86-9690-078F45DC7085}">
      <formula1>"　,1,2,3,4,5"</formula1>
    </dataValidation>
    <dataValidation type="list" allowBlank="1" showInputMessage="1" showErrorMessage="1" sqref="CP22:CP51" xr:uid="{96663522-562D-4975-93E7-21A1C688C315}">
      <formula1>"　,3km,5km,10km"</formula1>
    </dataValidation>
    <dataValidation type="list" allowBlank="1" showInputMessage="1" showErrorMessage="1" sqref="DL22:DN51 DQ22:DR51" xr:uid="{4C014C82-CE92-4A9D-898A-EB9E3AACFB95}">
      <formula1>"　,GK,DF,MF,FW"</formula1>
    </dataValidation>
    <dataValidation type="list" allowBlank="1" showInputMessage="1" showErrorMessage="1" sqref="CX22:CX51" xr:uid="{E7ADAA10-9762-4730-B6C4-E5C2488BE61B}">
      <formula1>"　,FW,BK"</formula1>
    </dataValidation>
    <dataValidation type="list" allowBlank="1" showInputMessage="1" showErrorMessage="1" sqref="EK22:EK51" xr:uid="{642168AE-B1DD-460F-8BD1-594491B1916D}">
      <formula1>"　,平面作品,立体作品"</formula1>
    </dataValidation>
    <dataValidation type="list" allowBlank="1" showInputMessage="1" showErrorMessage="1" sqref="DI22:DI51 DF22:DF51" xr:uid="{7A0A9485-457B-4A67-8DAD-2CB924AEEC7C}">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xr:uid="{D1DFAFEE-DC7E-4D98-8F52-E2DCF2CF79B0}">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xr:uid="{BC3734DA-B15D-428F-BC1F-DC0E6D46EF31}">
      <formula1>"　,先鋒,中堅,大将,選手"</formula1>
    </dataValidation>
    <dataValidation type="list" allowBlank="1" showInputMessage="1" showErrorMessage="1" sqref="DO22:DO51" xr:uid="{EDD6985A-D732-4BBD-9C01-C7CD48FCA67B}">
      <formula1>"　,普通車,電動自転車"</formula1>
    </dataValidation>
    <dataValidation type="list" allowBlank="1" showInputMessage="1" showErrorMessage="1" sqref="EF22:EF51" xr:uid="{F76C4C0E-6904-44E2-8EED-1ECEDB310581}">
      <formula1>"　,ブロック①,ブロック②,ブロック③"</formula1>
    </dataValidation>
    <dataValidation type="list" allowBlank="1" showInputMessage="1" showErrorMessage="1" sqref="Y7:AG7" xr:uid="{1BFF5705-8664-4E93-86FB-835577C21C4C}">
      <formula1>$E$145:$E$180</formula1>
    </dataValidation>
    <dataValidation allowBlank="1" showInputMessage="1" showErrorMessage="1" prompt="団長、副団長、総監督など実情によりご記入ください。_x000a_（役員等一覧表の区分に出力されます）" sqref="BY22:BY51" xr:uid="{3DED5DEE-8138-48FE-9AB6-9C9C78BFB3D0}"/>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xr:uid="{60E2E871-99E7-4F49-8C91-78B7946E40D8}">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xr:uid="{1C2E690B-46C0-48EA-993E-21A4C191EC0F}">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xr:uid="{CD0F7F36-A159-40D5-B72F-884F61EC2B6F}">
      <formula1>"　,○"</formula1>
    </dataValidation>
    <dataValidation type="list" allowBlank="1" showInputMessage="1" showErrorMessage="1" promptTitle="＝＝＝＝＝＝＝＝＝＝＝＝入力設定＝＝＝＝＝＝＝＝＝＝＝＝" prompt="「登壇旗手（総合閉会式）」に〇をつけた場合は、_x000a_「総合閉会式参加」にも〇を入力してください。_x000a_" sqref="CE22:CE51" xr:uid="{3CC66C62-2C55-46F9-8B2B-6050AA61C8AD}">
      <formula1>"　,○"</formula1>
    </dataValidation>
    <dataValidation allowBlank="1" showInputMessage="1" showErrorMessage="1" promptTitle="＝＝＝＝＝＝＝＝入力制限＝＝＝＝＝＝＝＝" prompt="電話番号は半角の数字とハイフンを入力してください_x000a_例)03-0000-0000" sqref="BJ22:BM51" xr:uid="{F583F39D-329B-45FC-935E-306560CF33BB}"/>
    <dataValidation allowBlank="1" showInputMessage="1" showErrorMessage="1" promptTitle="＝＝＝＝＝＝＝＝入力制限＝＝＝＝＝＝＝＝" prompt="郵便番号は半角の数字とハイフンを入力してください_x000a_例)102-0000" sqref="BN22:BN51" xr:uid="{FF0B4E0A-E9AF-4263-AF2D-DD0EBAC595FF}"/>
    <dataValidation type="list" allowBlank="1" showInputMessage="1" showErrorMessage="1" sqref="I7:M7" xr:uid="{94585734-25FB-421B-A385-6724641C77A3}">
      <formula1>$C$145:$C$211</formula1>
    </dataValidation>
    <dataValidation type="list" allowBlank="1" showInputMessage="1" showErrorMessage="1" sqref="AU12:AU13 BE7 AZ12:AZ13 BE12:BE13" xr:uid="{5B002829-9C0A-4BFF-946D-C03B69678A9E}">
      <formula1>$AU$145:$AU$171</formula1>
    </dataValidation>
    <dataValidation type="list" allowBlank="1" showInputMessage="1" showErrorMessage="1" sqref="BI12:BK12" xr:uid="{966C2B65-9BE5-4047-9F9B-AEC45DBCC6B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xr:uid="{7859DA3D-0710-4749-AE1C-7F4DC83BE4F5}">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256EF9C1-E403-403D-9BFD-F7140620EEDA}">
      <formula1>"1,2,3"</formula1>
    </dataValidation>
    <dataValidation type="list" allowBlank="1" showInputMessage="1" showErrorMessage="1" sqref="B69:D69" xr:uid="{1D42F904-2B88-4C7F-94D4-CBDF55AD89CD}">
      <formula1>"　,女子の部,男女混合の部"</formula1>
    </dataValidation>
    <dataValidation allowBlank="1" showInputMessage="1" showErrorMessage="1" prompt="全角カタカナでご記入ください。" sqref="E71:F71" xr:uid="{10B0A102-9CAF-4B28-868F-9A7AE0D16FAA}"/>
    <dataValidation allowBlank="1" showInputMessage="1" showErrorMessage="1" promptTitle="＝＝＝＝＝＝＝ 入力内容 ＝＝＝＝＝＝＝" prompt="「分：秒．ミリ秒」 の形式でご記入ください。" sqref="N80:Q91" xr:uid="{1695A33D-1C8F-405B-8C21-76B61FA6BF7B}"/>
    <dataValidation type="list" allowBlank="1" showInputMessage="1" showErrorMessage="1" sqref="B94:D94" xr:uid="{42C85F0B-382D-4D5A-8069-6A21BA32745C}">
      <formula1>"　,男子の部,女子の部"</formula1>
    </dataValidation>
    <dataValidation type="list" allowBlank="1" showInputMessage="1" showErrorMessage="1" sqref="B101:D101" xr:uid="{0B3C2A55-C53E-4CD7-8F6D-A2A06577AD48}">
      <formula1>"　,60歳以上の部,70歳以上の部"</formula1>
    </dataValidation>
    <dataValidation type="list" allowBlank="1" showInputMessage="1" showErrorMessage="1" sqref="B117:D117" xr:uid="{70A8C581-997C-4038-9AF6-7B1A5660C9C3}">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D4E34B-5F5A-4DBD-B747-EE5B2CDE9DDD}">
  <ds:schemaRefs>
    <ds:schemaRef ds:uri="cd910eac-860b-4774-900b-10edfc4b71b2"/>
    <ds:schemaRef ds:uri="http://purl.org/dc/dcmitype/"/>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b36b396b-ce71-4894-a1f2-4205d8faa0e3"/>
    <ds:schemaRef ds:uri="c0313b1a-6497-4d83-aa76-983d086b4f22"/>
  </ds:schemaRefs>
</ds:datastoreItem>
</file>

<file path=customXml/itemProps2.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F19EC2-BC62-4802-BEF6-00A54DD3ED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2023-05-26T06:21:42Z</cp:lastPrinted>
  <dcterms:modified xsi:type="dcterms:W3CDTF">2023-05-26T06:22:24Z</dcterms:modified>
</cp:coreProperties>
</file>